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\\ERCIYESYMM\Cari Dosyalar\_Paylaşım Platformu\7326 Sayılı Kanun\"/>
    </mc:Choice>
  </mc:AlternateContent>
  <xr:revisionPtr revIDLastSave="0" documentId="13_ncr:1_{D27AA2A0-517C-4067-8933-FEEF1DDE2D23}" xr6:coauthVersionLast="47" xr6:coauthVersionMax="47" xr10:uidLastSave="{00000000-0000-0000-0000-000000000000}"/>
  <bookViews>
    <workbookView xWindow="-120" yWindow="-120" windowWidth="29040" windowHeight="15840" tabRatio="829" activeTab="1" xr2:uid="{00000000-000D-0000-FFFF-FFFF00000000}"/>
  </bookViews>
  <sheets>
    <sheet name="İcmal" sheetId="778" r:id="rId1"/>
    <sheet name="Yeniden Değerleme Tablosu" sheetId="60" r:id="rId2"/>
    <sheet name="Muhasebe Kayıtları" sheetId="776" r:id="rId3"/>
    <sheet name="Katsayı" sheetId="771" r:id="rId4"/>
  </sheets>
  <externalReferences>
    <externalReference r:id="rId5"/>
  </externalReferences>
  <definedNames>
    <definedName name="_xlnm._FilterDatabase" localSheetId="1" hidden="1">'Yeniden Değerleme Tablosu'!$A$6:$S$1101</definedName>
    <definedName name="BAS">#REF!</definedName>
    <definedName name="BASI">#REF!</definedName>
    <definedName name="Katsayı">[1]Sheet2!$A$1:$B$408</definedName>
    <definedName name="KOD">#REF!</definedName>
    <definedName name="LISTEKOD" localSheetId="1">'Yeniden Değerleme Tablosu'!#REF!</definedName>
    <definedName name="LISTEKOD">#REF!</definedName>
    <definedName name="oran">Katsayı!#REF!</definedName>
    <definedName name="TASITBAS">#REF!</definedName>
    <definedName name="tesmakbas">#REF!</definedName>
  </definedNames>
  <calcPr calcId="181029"/>
  <customWorkbookViews>
    <customWorkbookView name="AA (BÝNA97)" guid="{F633B841-B072-11D1-AAFE-444553540000}" maximized="1" windowWidth="987" windowHeight="600" tabRatio="667" activeSheetId="6"/>
    <customWorkbookView name="AA (BÝNA96)" guid="{F633B840-B072-11D1-AAFE-444553540000}" maximized="1" windowWidth="987" windowHeight="600" tabRatio="667" activeSheetId="1"/>
    <customWorkbookView name="memduh - Kişisel Görünüm" guid="{31A32C20-A988-11D3-8C02-0000215041EB}" mergeInterval="0" personalView="1" maximized="1" windowWidth="763" windowHeight="420" tabRatio="667" activeSheetId="21"/>
  </customWorkbookViews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60" l="1"/>
  <c r="G9" i="60"/>
  <c r="G10" i="60"/>
  <c r="G11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0" i="60"/>
  <c r="G41" i="60"/>
  <c r="G42" i="60"/>
  <c r="G43" i="60"/>
  <c r="G44" i="60"/>
  <c r="G45" i="60"/>
  <c r="G46" i="60"/>
  <c r="G47" i="60"/>
  <c r="G48" i="60"/>
  <c r="G49" i="60"/>
  <c r="G50" i="60"/>
  <c r="G51" i="60"/>
  <c r="G52" i="60"/>
  <c r="G53" i="60"/>
  <c r="G54" i="60"/>
  <c r="G55" i="60"/>
  <c r="G56" i="60"/>
  <c r="G57" i="60"/>
  <c r="G58" i="60"/>
  <c r="G59" i="60"/>
  <c r="G60" i="60"/>
  <c r="G61" i="60"/>
  <c r="G62" i="60"/>
  <c r="G63" i="60"/>
  <c r="G64" i="60"/>
  <c r="G65" i="60"/>
  <c r="G66" i="60"/>
  <c r="G67" i="60"/>
  <c r="G68" i="60"/>
  <c r="G69" i="60"/>
  <c r="G70" i="60"/>
  <c r="G71" i="60"/>
  <c r="G72" i="60"/>
  <c r="G73" i="60"/>
  <c r="G74" i="60"/>
  <c r="G75" i="60"/>
  <c r="G76" i="60"/>
  <c r="G77" i="60"/>
  <c r="G78" i="60"/>
  <c r="G79" i="60"/>
  <c r="G80" i="60"/>
  <c r="G81" i="60"/>
  <c r="G82" i="60"/>
  <c r="G83" i="60"/>
  <c r="G84" i="60"/>
  <c r="G85" i="60"/>
  <c r="G86" i="60"/>
  <c r="G87" i="60"/>
  <c r="G88" i="60"/>
  <c r="G89" i="60"/>
  <c r="G90" i="60"/>
  <c r="G91" i="60"/>
  <c r="G92" i="60"/>
  <c r="G93" i="60"/>
  <c r="G94" i="60"/>
  <c r="G95" i="60"/>
  <c r="G96" i="60"/>
  <c r="G97" i="60"/>
  <c r="G98" i="60"/>
  <c r="G99" i="60"/>
  <c r="G100" i="60"/>
  <c r="G101" i="60"/>
  <c r="G102" i="60"/>
  <c r="G103" i="60"/>
  <c r="G104" i="60"/>
  <c r="G105" i="60"/>
  <c r="G106" i="60"/>
  <c r="G107" i="60"/>
  <c r="G108" i="60"/>
  <c r="G109" i="60"/>
  <c r="G110" i="60"/>
  <c r="G111" i="60"/>
  <c r="G112" i="60"/>
  <c r="G113" i="60"/>
  <c r="G114" i="60"/>
  <c r="G115" i="60"/>
  <c r="G116" i="60"/>
  <c r="G117" i="60"/>
  <c r="G118" i="60"/>
  <c r="G119" i="60"/>
  <c r="G120" i="60"/>
  <c r="G121" i="60"/>
  <c r="G122" i="60"/>
  <c r="G123" i="60"/>
  <c r="G124" i="60"/>
  <c r="G125" i="60"/>
  <c r="G126" i="60"/>
  <c r="G127" i="60"/>
  <c r="G128" i="60"/>
  <c r="G129" i="60"/>
  <c r="G130" i="60"/>
  <c r="G131" i="60"/>
  <c r="G132" i="60"/>
  <c r="G133" i="60"/>
  <c r="G134" i="60"/>
  <c r="G135" i="60"/>
  <c r="G136" i="60"/>
  <c r="G137" i="60"/>
  <c r="G138" i="60"/>
  <c r="G139" i="60"/>
  <c r="G140" i="60"/>
  <c r="G141" i="60"/>
  <c r="G142" i="60"/>
  <c r="G143" i="60"/>
  <c r="G144" i="60"/>
  <c r="G145" i="60"/>
  <c r="G146" i="60"/>
  <c r="G147" i="60"/>
  <c r="G148" i="60"/>
  <c r="G149" i="60"/>
  <c r="G150" i="60"/>
  <c r="G151" i="60"/>
  <c r="G152" i="60"/>
  <c r="G153" i="60"/>
  <c r="G154" i="60"/>
  <c r="G155" i="60"/>
  <c r="G156" i="60"/>
  <c r="G157" i="60"/>
  <c r="G158" i="60"/>
  <c r="G159" i="60"/>
  <c r="G160" i="60"/>
  <c r="G161" i="60"/>
  <c r="G162" i="60"/>
  <c r="G163" i="60"/>
  <c r="G164" i="60"/>
  <c r="G165" i="60"/>
  <c r="G166" i="60"/>
  <c r="G167" i="60"/>
  <c r="G168" i="60"/>
  <c r="G169" i="60"/>
  <c r="G170" i="60"/>
  <c r="G171" i="60"/>
  <c r="G172" i="60"/>
  <c r="G173" i="60"/>
  <c r="G174" i="60"/>
  <c r="G175" i="60"/>
  <c r="G176" i="60"/>
  <c r="G177" i="60"/>
  <c r="G178" i="60"/>
  <c r="G179" i="60"/>
  <c r="G180" i="60"/>
  <c r="G181" i="60"/>
  <c r="G182" i="60"/>
  <c r="G183" i="60"/>
  <c r="G184" i="60"/>
  <c r="G185" i="60"/>
  <c r="G186" i="60"/>
  <c r="G187" i="60"/>
  <c r="G188" i="60"/>
  <c r="G189" i="60"/>
  <c r="G190" i="60"/>
  <c r="G191" i="60"/>
  <c r="G192" i="60"/>
  <c r="G193" i="60"/>
  <c r="G194" i="60"/>
  <c r="G195" i="60"/>
  <c r="G196" i="60"/>
  <c r="G197" i="60"/>
  <c r="G198" i="60"/>
  <c r="G199" i="60"/>
  <c r="G200" i="60"/>
  <c r="G201" i="60"/>
  <c r="G202" i="60"/>
  <c r="G203" i="60"/>
  <c r="G204" i="60"/>
  <c r="G205" i="60"/>
  <c r="G206" i="60"/>
  <c r="G207" i="60"/>
  <c r="G208" i="60"/>
  <c r="G209" i="60"/>
  <c r="G210" i="60"/>
  <c r="G211" i="60"/>
  <c r="G212" i="60"/>
  <c r="G213" i="60"/>
  <c r="G214" i="60"/>
  <c r="G215" i="60"/>
  <c r="G216" i="60"/>
  <c r="G217" i="60"/>
  <c r="G218" i="60"/>
  <c r="G219" i="60"/>
  <c r="G220" i="60"/>
  <c r="G221" i="60"/>
  <c r="G222" i="60"/>
  <c r="G223" i="60"/>
  <c r="G224" i="60"/>
  <c r="G225" i="60"/>
  <c r="G226" i="60"/>
  <c r="G227" i="60"/>
  <c r="G228" i="60"/>
  <c r="G229" i="60"/>
  <c r="G230" i="60"/>
  <c r="G231" i="60"/>
  <c r="G232" i="60"/>
  <c r="G233" i="60"/>
  <c r="G234" i="60"/>
  <c r="G235" i="60"/>
  <c r="G236" i="60"/>
  <c r="G237" i="60"/>
  <c r="G238" i="60"/>
  <c r="G239" i="60"/>
  <c r="G240" i="60"/>
  <c r="G241" i="60"/>
  <c r="G242" i="60"/>
  <c r="G243" i="60"/>
  <c r="G244" i="60"/>
  <c r="G245" i="60"/>
  <c r="G246" i="60"/>
  <c r="G247" i="60"/>
  <c r="G248" i="60"/>
  <c r="G249" i="60"/>
  <c r="G250" i="60"/>
  <c r="G251" i="60"/>
  <c r="G252" i="60"/>
  <c r="G253" i="60"/>
  <c r="G254" i="60"/>
  <c r="G255" i="60"/>
  <c r="G256" i="60"/>
  <c r="G257" i="60"/>
  <c r="G258" i="60"/>
  <c r="G259" i="60"/>
  <c r="G260" i="60"/>
  <c r="G261" i="60"/>
  <c r="G262" i="60"/>
  <c r="G263" i="60"/>
  <c r="G264" i="60"/>
  <c r="G265" i="60"/>
  <c r="G266" i="60"/>
  <c r="G267" i="60"/>
  <c r="G268" i="60"/>
  <c r="G269" i="60"/>
  <c r="G270" i="60"/>
  <c r="G271" i="60"/>
  <c r="G272" i="60"/>
  <c r="G273" i="60"/>
  <c r="G274" i="60"/>
  <c r="G275" i="60"/>
  <c r="G276" i="60"/>
  <c r="G277" i="60"/>
  <c r="G278" i="60"/>
  <c r="G279" i="60"/>
  <c r="G280" i="60"/>
  <c r="G281" i="60"/>
  <c r="G282" i="60"/>
  <c r="G283" i="60"/>
  <c r="G284" i="60"/>
  <c r="G285" i="60"/>
  <c r="G286" i="60"/>
  <c r="G287" i="60"/>
  <c r="G288" i="60"/>
  <c r="G289" i="60"/>
  <c r="G290" i="60"/>
  <c r="G291" i="60"/>
  <c r="G292" i="60"/>
  <c r="G293" i="60"/>
  <c r="G294" i="60"/>
  <c r="G295" i="60"/>
  <c r="G296" i="60"/>
  <c r="G297" i="60"/>
  <c r="G298" i="60"/>
  <c r="G299" i="60"/>
  <c r="G300" i="60"/>
  <c r="G301" i="60"/>
  <c r="G302" i="60"/>
  <c r="G303" i="60"/>
  <c r="G304" i="60"/>
  <c r="G305" i="60"/>
  <c r="G306" i="60"/>
  <c r="G307" i="60"/>
  <c r="G308" i="60"/>
  <c r="G309" i="60"/>
  <c r="G310" i="60"/>
  <c r="G311" i="60"/>
  <c r="G312" i="60"/>
  <c r="G313" i="60"/>
  <c r="G314" i="60"/>
  <c r="G315" i="60"/>
  <c r="G316" i="60"/>
  <c r="G317" i="60"/>
  <c r="G318" i="60"/>
  <c r="G319" i="60"/>
  <c r="G320" i="60"/>
  <c r="G321" i="60"/>
  <c r="G322" i="60"/>
  <c r="G323" i="60"/>
  <c r="G324" i="60"/>
  <c r="G325" i="60"/>
  <c r="G326" i="60"/>
  <c r="G327" i="60"/>
  <c r="G328" i="60"/>
  <c r="G329" i="60"/>
  <c r="G330" i="60"/>
  <c r="G331" i="60"/>
  <c r="G332" i="60"/>
  <c r="G333" i="60"/>
  <c r="G334" i="60"/>
  <c r="G335" i="60"/>
  <c r="G336" i="60"/>
  <c r="G337" i="60"/>
  <c r="G338" i="60"/>
  <c r="G339" i="60"/>
  <c r="G340" i="60"/>
  <c r="G341" i="60"/>
  <c r="G342" i="60"/>
  <c r="G343" i="60"/>
  <c r="G344" i="60"/>
  <c r="G345" i="60"/>
  <c r="G346" i="60"/>
  <c r="G347" i="60"/>
  <c r="G348" i="60"/>
  <c r="G349" i="60"/>
  <c r="G350" i="60"/>
  <c r="G351" i="60"/>
  <c r="G352" i="60"/>
  <c r="G353" i="60"/>
  <c r="G354" i="60"/>
  <c r="G355" i="60"/>
  <c r="G356" i="60"/>
  <c r="G357" i="60"/>
  <c r="G358" i="60"/>
  <c r="G359" i="60"/>
  <c r="G360" i="60"/>
  <c r="G361" i="60"/>
  <c r="G362" i="60"/>
  <c r="G363" i="60"/>
  <c r="G364" i="60"/>
  <c r="G365" i="60"/>
  <c r="G366" i="60"/>
  <c r="G367" i="60"/>
  <c r="G368" i="60"/>
  <c r="G369" i="60"/>
  <c r="G370" i="60"/>
  <c r="G371" i="60"/>
  <c r="G372" i="60"/>
  <c r="G373" i="60"/>
  <c r="G374" i="60"/>
  <c r="G375" i="60"/>
  <c r="G376" i="60"/>
  <c r="G377" i="60"/>
  <c r="G378" i="60"/>
  <c r="G379" i="60"/>
  <c r="G380" i="60"/>
  <c r="G381" i="60"/>
  <c r="G382" i="60"/>
  <c r="G383" i="60"/>
  <c r="G384" i="60"/>
  <c r="G385" i="60"/>
  <c r="G386" i="60"/>
  <c r="G387" i="60"/>
  <c r="G388" i="60"/>
  <c r="G389" i="60"/>
  <c r="G390" i="60"/>
  <c r="G391" i="60"/>
  <c r="G392" i="60"/>
  <c r="G393" i="60"/>
  <c r="G394" i="60"/>
  <c r="G395" i="60"/>
  <c r="G396" i="60"/>
  <c r="G397" i="60"/>
  <c r="G398" i="60"/>
  <c r="G399" i="60"/>
  <c r="G400" i="60"/>
  <c r="G401" i="60"/>
  <c r="G402" i="60"/>
  <c r="G403" i="60"/>
  <c r="G404" i="60"/>
  <c r="G405" i="60"/>
  <c r="G406" i="60"/>
  <c r="G407" i="60"/>
  <c r="G408" i="60"/>
  <c r="G409" i="60"/>
  <c r="G410" i="60"/>
  <c r="G411" i="60"/>
  <c r="G412" i="60"/>
  <c r="G413" i="60"/>
  <c r="G414" i="60"/>
  <c r="G415" i="60"/>
  <c r="G416" i="60"/>
  <c r="G417" i="60"/>
  <c r="G418" i="60"/>
  <c r="G419" i="60"/>
  <c r="G420" i="60"/>
  <c r="G421" i="60"/>
  <c r="G422" i="60"/>
  <c r="G423" i="60"/>
  <c r="G424" i="60"/>
  <c r="G425" i="60"/>
  <c r="G426" i="60"/>
  <c r="G427" i="60"/>
  <c r="G428" i="60"/>
  <c r="G429" i="60"/>
  <c r="G430" i="60"/>
  <c r="G431" i="60"/>
  <c r="G432" i="60"/>
  <c r="G433" i="60"/>
  <c r="G434" i="60"/>
  <c r="G435" i="60"/>
  <c r="G436" i="60"/>
  <c r="G437" i="60"/>
  <c r="G438" i="60"/>
  <c r="G439" i="60"/>
  <c r="G440" i="60"/>
  <c r="G441" i="60"/>
  <c r="G442" i="60"/>
  <c r="G443" i="60"/>
  <c r="G444" i="60"/>
  <c r="G445" i="60"/>
  <c r="G446" i="60"/>
  <c r="G447" i="60"/>
  <c r="G448" i="60"/>
  <c r="G449" i="60"/>
  <c r="G450" i="60"/>
  <c r="G451" i="60"/>
  <c r="G452" i="60"/>
  <c r="G453" i="60"/>
  <c r="G454" i="60"/>
  <c r="G455" i="60"/>
  <c r="G456" i="60"/>
  <c r="G457" i="60"/>
  <c r="G458" i="60"/>
  <c r="G459" i="60"/>
  <c r="G460" i="60"/>
  <c r="G461" i="60"/>
  <c r="G462" i="60"/>
  <c r="G463" i="60"/>
  <c r="G464" i="60"/>
  <c r="G465" i="60"/>
  <c r="G466" i="60"/>
  <c r="G467" i="60"/>
  <c r="G468" i="60"/>
  <c r="G469" i="60"/>
  <c r="G470" i="60"/>
  <c r="G471" i="60"/>
  <c r="G472" i="60"/>
  <c r="G473" i="60"/>
  <c r="G474" i="60"/>
  <c r="G475" i="60"/>
  <c r="G476" i="60"/>
  <c r="G477" i="60"/>
  <c r="G478" i="60"/>
  <c r="G479" i="60"/>
  <c r="G480" i="60"/>
  <c r="G481" i="60"/>
  <c r="G482" i="60"/>
  <c r="G483" i="60"/>
  <c r="G484" i="60"/>
  <c r="G485" i="60"/>
  <c r="G486" i="60"/>
  <c r="G487" i="60"/>
  <c r="G488" i="60"/>
  <c r="G489" i="60"/>
  <c r="G490" i="60"/>
  <c r="G491" i="60"/>
  <c r="G492" i="60"/>
  <c r="G493" i="60"/>
  <c r="G494" i="60"/>
  <c r="G495" i="60"/>
  <c r="G496" i="60"/>
  <c r="G497" i="60"/>
  <c r="G498" i="60"/>
  <c r="G499" i="60"/>
  <c r="G500" i="60"/>
  <c r="G501" i="60"/>
  <c r="G502" i="60"/>
  <c r="G503" i="60"/>
  <c r="G504" i="60"/>
  <c r="G505" i="60"/>
  <c r="G506" i="60"/>
  <c r="G507" i="60"/>
  <c r="G508" i="60"/>
  <c r="G509" i="60"/>
  <c r="G510" i="60"/>
  <c r="G511" i="60"/>
  <c r="G512" i="60"/>
  <c r="G513" i="60"/>
  <c r="G514" i="60"/>
  <c r="G515" i="60"/>
  <c r="G516" i="60"/>
  <c r="G517" i="60"/>
  <c r="G518" i="60"/>
  <c r="G519" i="60"/>
  <c r="G520" i="60"/>
  <c r="G521" i="60"/>
  <c r="G522" i="60"/>
  <c r="G523" i="60"/>
  <c r="G524" i="60"/>
  <c r="G525" i="60"/>
  <c r="G526" i="60"/>
  <c r="G527" i="60"/>
  <c r="G528" i="60"/>
  <c r="G529" i="60"/>
  <c r="G530" i="60"/>
  <c r="G531" i="60"/>
  <c r="G532" i="60"/>
  <c r="G533" i="60"/>
  <c r="G534" i="60"/>
  <c r="G535" i="60"/>
  <c r="G536" i="60"/>
  <c r="G537" i="60"/>
  <c r="G538" i="60"/>
  <c r="G539" i="60"/>
  <c r="G540" i="60"/>
  <c r="G541" i="60"/>
  <c r="G542" i="60"/>
  <c r="G543" i="60"/>
  <c r="G544" i="60"/>
  <c r="G545" i="60"/>
  <c r="G546" i="60"/>
  <c r="G547" i="60"/>
  <c r="G548" i="60"/>
  <c r="G549" i="60"/>
  <c r="G550" i="60"/>
  <c r="G551" i="60"/>
  <c r="G552" i="60"/>
  <c r="G553" i="60"/>
  <c r="G554" i="60"/>
  <c r="G555" i="60"/>
  <c r="G556" i="60"/>
  <c r="G557" i="60"/>
  <c r="G558" i="60"/>
  <c r="G559" i="60"/>
  <c r="G560" i="60"/>
  <c r="G561" i="60"/>
  <c r="G562" i="60"/>
  <c r="G563" i="60"/>
  <c r="G564" i="60"/>
  <c r="G565" i="60"/>
  <c r="G566" i="60"/>
  <c r="G567" i="60"/>
  <c r="G568" i="60"/>
  <c r="G569" i="60"/>
  <c r="G570" i="60"/>
  <c r="G571" i="60"/>
  <c r="G572" i="60"/>
  <c r="G573" i="60"/>
  <c r="G574" i="60"/>
  <c r="G575" i="60"/>
  <c r="G576" i="60"/>
  <c r="G577" i="60"/>
  <c r="G578" i="60"/>
  <c r="G579" i="60"/>
  <c r="G580" i="60"/>
  <c r="G581" i="60"/>
  <c r="G582" i="60"/>
  <c r="G583" i="60"/>
  <c r="G584" i="60"/>
  <c r="G585" i="60"/>
  <c r="G586" i="60"/>
  <c r="G587" i="60"/>
  <c r="G588" i="60"/>
  <c r="G589" i="60"/>
  <c r="G590" i="60"/>
  <c r="G591" i="60"/>
  <c r="G592" i="60"/>
  <c r="G593" i="60"/>
  <c r="G594" i="60"/>
  <c r="G595" i="60"/>
  <c r="G596" i="60"/>
  <c r="G597" i="60"/>
  <c r="G598" i="60"/>
  <c r="G599" i="60"/>
  <c r="G600" i="60"/>
  <c r="G601" i="60"/>
  <c r="G602" i="60"/>
  <c r="G603" i="60"/>
  <c r="G604" i="60"/>
  <c r="G605" i="60"/>
  <c r="G606" i="60"/>
  <c r="G607" i="60"/>
  <c r="G608" i="60"/>
  <c r="G609" i="60"/>
  <c r="G610" i="60"/>
  <c r="G611" i="60"/>
  <c r="G612" i="60"/>
  <c r="G613" i="60"/>
  <c r="G614" i="60"/>
  <c r="G615" i="60"/>
  <c r="G616" i="60"/>
  <c r="G617" i="60"/>
  <c r="G618" i="60"/>
  <c r="G619" i="60"/>
  <c r="G620" i="60"/>
  <c r="G621" i="60"/>
  <c r="G622" i="60"/>
  <c r="G623" i="60"/>
  <c r="G624" i="60"/>
  <c r="G625" i="60"/>
  <c r="G626" i="60"/>
  <c r="G627" i="60"/>
  <c r="G628" i="60"/>
  <c r="G629" i="60"/>
  <c r="G630" i="60"/>
  <c r="G631" i="60"/>
  <c r="G632" i="60"/>
  <c r="G633" i="60"/>
  <c r="G634" i="60"/>
  <c r="G635" i="60"/>
  <c r="G636" i="60"/>
  <c r="G637" i="60"/>
  <c r="G638" i="60"/>
  <c r="G639" i="60"/>
  <c r="G640" i="60"/>
  <c r="G641" i="60"/>
  <c r="G642" i="60"/>
  <c r="G643" i="60"/>
  <c r="G644" i="60"/>
  <c r="G645" i="60"/>
  <c r="G646" i="60"/>
  <c r="G647" i="60"/>
  <c r="G648" i="60"/>
  <c r="G649" i="60"/>
  <c r="G650" i="60"/>
  <c r="G651" i="60"/>
  <c r="G652" i="60"/>
  <c r="G653" i="60"/>
  <c r="G654" i="60"/>
  <c r="G655" i="60"/>
  <c r="G656" i="60"/>
  <c r="G657" i="60"/>
  <c r="G658" i="60"/>
  <c r="G659" i="60"/>
  <c r="G660" i="60"/>
  <c r="G661" i="60"/>
  <c r="G662" i="60"/>
  <c r="G663" i="60"/>
  <c r="G664" i="60"/>
  <c r="G665" i="60"/>
  <c r="G666" i="60"/>
  <c r="G667" i="60"/>
  <c r="G668" i="60"/>
  <c r="G669" i="60"/>
  <c r="G670" i="60"/>
  <c r="G671" i="60"/>
  <c r="G672" i="60"/>
  <c r="G673" i="60"/>
  <c r="G674" i="60"/>
  <c r="G675" i="60"/>
  <c r="G676" i="60"/>
  <c r="G677" i="60"/>
  <c r="G678" i="60"/>
  <c r="G679" i="60"/>
  <c r="G680" i="60"/>
  <c r="G681" i="60"/>
  <c r="G682" i="60"/>
  <c r="G683" i="60"/>
  <c r="G684" i="60"/>
  <c r="G685" i="60"/>
  <c r="G686" i="60"/>
  <c r="G687" i="60"/>
  <c r="G688" i="60"/>
  <c r="G689" i="60"/>
  <c r="G690" i="60"/>
  <c r="G691" i="60"/>
  <c r="G692" i="60"/>
  <c r="G693" i="60"/>
  <c r="G694" i="60"/>
  <c r="G695" i="60"/>
  <c r="G696" i="60"/>
  <c r="G697" i="60"/>
  <c r="G698" i="60"/>
  <c r="G699" i="60"/>
  <c r="G700" i="60"/>
  <c r="G701" i="60"/>
  <c r="G702" i="60"/>
  <c r="G703" i="60"/>
  <c r="G704" i="60"/>
  <c r="G705" i="60"/>
  <c r="G706" i="60"/>
  <c r="G707" i="60"/>
  <c r="G708" i="60"/>
  <c r="G709" i="60"/>
  <c r="G710" i="60"/>
  <c r="G711" i="60"/>
  <c r="G712" i="60"/>
  <c r="G713" i="60"/>
  <c r="G714" i="60"/>
  <c r="G715" i="60"/>
  <c r="G716" i="60"/>
  <c r="G717" i="60"/>
  <c r="G718" i="60"/>
  <c r="G719" i="60"/>
  <c r="G720" i="60"/>
  <c r="G721" i="60"/>
  <c r="G722" i="60"/>
  <c r="G723" i="60"/>
  <c r="G724" i="60"/>
  <c r="G725" i="60"/>
  <c r="G726" i="60"/>
  <c r="G727" i="60"/>
  <c r="G728" i="60"/>
  <c r="G729" i="60"/>
  <c r="G730" i="60"/>
  <c r="G731" i="60"/>
  <c r="G732" i="60"/>
  <c r="G733" i="60"/>
  <c r="G734" i="60"/>
  <c r="G735" i="60"/>
  <c r="G736" i="60"/>
  <c r="G737" i="60"/>
  <c r="G738" i="60"/>
  <c r="G739" i="60"/>
  <c r="G740" i="60"/>
  <c r="G741" i="60"/>
  <c r="G742" i="60"/>
  <c r="G743" i="60"/>
  <c r="G744" i="60"/>
  <c r="G745" i="60"/>
  <c r="G746" i="60"/>
  <c r="G747" i="60"/>
  <c r="G748" i="60"/>
  <c r="G749" i="60"/>
  <c r="G750" i="60"/>
  <c r="G751" i="60"/>
  <c r="G752" i="60"/>
  <c r="G753" i="60"/>
  <c r="G754" i="60"/>
  <c r="G755" i="60"/>
  <c r="G756" i="60"/>
  <c r="G757" i="60"/>
  <c r="G758" i="60"/>
  <c r="G759" i="60"/>
  <c r="G760" i="60"/>
  <c r="G761" i="60"/>
  <c r="G762" i="60"/>
  <c r="G763" i="60"/>
  <c r="G764" i="60"/>
  <c r="G765" i="60"/>
  <c r="G766" i="60"/>
  <c r="G767" i="60"/>
  <c r="G768" i="60"/>
  <c r="G769" i="60"/>
  <c r="G770" i="60"/>
  <c r="G771" i="60"/>
  <c r="G772" i="60"/>
  <c r="G773" i="60"/>
  <c r="G774" i="60"/>
  <c r="G775" i="60"/>
  <c r="G776" i="60"/>
  <c r="G777" i="60"/>
  <c r="G778" i="60"/>
  <c r="G779" i="60"/>
  <c r="G780" i="60"/>
  <c r="G781" i="60"/>
  <c r="G782" i="60"/>
  <c r="G783" i="60"/>
  <c r="G784" i="60"/>
  <c r="G785" i="60"/>
  <c r="G786" i="60"/>
  <c r="G787" i="60"/>
  <c r="G788" i="60"/>
  <c r="G789" i="60"/>
  <c r="G790" i="60"/>
  <c r="G791" i="60"/>
  <c r="G792" i="60"/>
  <c r="G793" i="60"/>
  <c r="G794" i="60"/>
  <c r="G795" i="60"/>
  <c r="G796" i="60"/>
  <c r="G797" i="60"/>
  <c r="G798" i="60"/>
  <c r="G799" i="60"/>
  <c r="G800" i="60"/>
  <c r="G801" i="60"/>
  <c r="G802" i="60"/>
  <c r="G803" i="60"/>
  <c r="G804" i="60"/>
  <c r="G805" i="60"/>
  <c r="G806" i="60"/>
  <c r="G807" i="60"/>
  <c r="G808" i="60"/>
  <c r="G809" i="60"/>
  <c r="G810" i="60"/>
  <c r="G811" i="60"/>
  <c r="G812" i="60"/>
  <c r="G813" i="60"/>
  <c r="G814" i="60"/>
  <c r="G815" i="60"/>
  <c r="G816" i="60"/>
  <c r="G817" i="60"/>
  <c r="G818" i="60"/>
  <c r="G819" i="60"/>
  <c r="G820" i="60"/>
  <c r="G821" i="60"/>
  <c r="G822" i="60"/>
  <c r="G823" i="60"/>
  <c r="G824" i="60"/>
  <c r="G825" i="60"/>
  <c r="G826" i="60"/>
  <c r="G827" i="60"/>
  <c r="G828" i="60"/>
  <c r="G829" i="60"/>
  <c r="G830" i="60"/>
  <c r="G831" i="60"/>
  <c r="G832" i="60"/>
  <c r="G833" i="60"/>
  <c r="G834" i="60"/>
  <c r="G835" i="60"/>
  <c r="G836" i="60"/>
  <c r="G837" i="60"/>
  <c r="G838" i="60"/>
  <c r="G839" i="60"/>
  <c r="G840" i="60"/>
  <c r="G841" i="60"/>
  <c r="G842" i="60"/>
  <c r="G843" i="60"/>
  <c r="G844" i="60"/>
  <c r="G845" i="60"/>
  <c r="G846" i="60"/>
  <c r="G847" i="60"/>
  <c r="G848" i="60"/>
  <c r="G849" i="60"/>
  <c r="G850" i="60"/>
  <c r="G851" i="60"/>
  <c r="G852" i="60"/>
  <c r="G853" i="60"/>
  <c r="G854" i="60"/>
  <c r="G855" i="60"/>
  <c r="G856" i="60"/>
  <c r="G857" i="60"/>
  <c r="G858" i="60"/>
  <c r="G859" i="60"/>
  <c r="G860" i="60"/>
  <c r="G861" i="60"/>
  <c r="G862" i="60"/>
  <c r="G863" i="60"/>
  <c r="G864" i="60"/>
  <c r="G865" i="60"/>
  <c r="G866" i="60"/>
  <c r="G867" i="60"/>
  <c r="G868" i="60"/>
  <c r="G869" i="60"/>
  <c r="G870" i="60"/>
  <c r="G871" i="60"/>
  <c r="G872" i="60"/>
  <c r="G873" i="60"/>
  <c r="G874" i="60"/>
  <c r="G875" i="60"/>
  <c r="G876" i="60"/>
  <c r="G877" i="60"/>
  <c r="G878" i="60"/>
  <c r="G879" i="60"/>
  <c r="G880" i="60"/>
  <c r="G881" i="60"/>
  <c r="G882" i="60"/>
  <c r="G883" i="60"/>
  <c r="G884" i="60"/>
  <c r="G885" i="60"/>
  <c r="G886" i="60"/>
  <c r="G887" i="60"/>
  <c r="G888" i="60"/>
  <c r="G889" i="60"/>
  <c r="G890" i="60"/>
  <c r="G891" i="60"/>
  <c r="G892" i="60"/>
  <c r="G893" i="60"/>
  <c r="G894" i="60"/>
  <c r="G895" i="60"/>
  <c r="G896" i="60"/>
  <c r="G897" i="60"/>
  <c r="G898" i="60"/>
  <c r="G899" i="60"/>
  <c r="G900" i="60"/>
  <c r="G901" i="60"/>
  <c r="G902" i="60"/>
  <c r="G903" i="60"/>
  <c r="G904" i="60"/>
  <c r="G905" i="60"/>
  <c r="G906" i="60"/>
  <c r="G907" i="60"/>
  <c r="G908" i="60"/>
  <c r="G909" i="60"/>
  <c r="G910" i="60"/>
  <c r="G911" i="60"/>
  <c r="G912" i="60"/>
  <c r="G913" i="60"/>
  <c r="G914" i="60"/>
  <c r="G915" i="60"/>
  <c r="G916" i="60"/>
  <c r="G917" i="60"/>
  <c r="G918" i="60"/>
  <c r="G919" i="60"/>
  <c r="G920" i="60"/>
  <c r="G921" i="60"/>
  <c r="G922" i="60"/>
  <c r="G923" i="60"/>
  <c r="G924" i="60"/>
  <c r="G925" i="60"/>
  <c r="G926" i="60"/>
  <c r="G927" i="60"/>
  <c r="G928" i="60"/>
  <c r="G929" i="60"/>
  <c r="G930" i="60"/>
  <c r="G931" i="60"/>
  <c r="G932" i="60"/>
  <c r="G933" i="60"/>
  <c r="G934" i="60"/>
  <c r="G935" i="60"/>
  <c r="G936" i="60"/>
  <c r="G937" i="60"/>
  <c r="G938" i="60"/>
  <c r="G939" i="60"/>
  <c r="G940" i="60"/>
  <c r="G941" i="60"/>
  <c r="G942" i="60"/>
  <c r="G943" i="60"/>
  <c r="G944" i="60"/>
  <c r="G945" i="60"/>
  <c r="G946" i="60"/>
  <c r="G947" i="60"/>
  <c r="G948" i="60"/>
  <c r="G949" i="60"/>
  <c r="G950" i="60"/>
  <c r="G951" i="60"/>
  <c r="G952" i="60"/>
  <c r="G953" i="60"/>
  <c r="G954" i="60"/>
  <c r="G955" i="60"/>
  <c r="G956" i="60"/>
  <c r="G957" i="60"/>
  <c r="G958" i="60"/>
  <c r="G959" i="60"/>
  <c r="G960" i="60"/>
  <c r="G961" i="60"/>
  <c r="G962" i="60"/>
  <c r="G963" i="60"/>
  <c r="G964" i="60"/>
  <c r="G965" i="60"/>
  <c r="G966" i="60"/>
  <c r="G967" i="60"/>
  <c r="G968" i="60"/>
  <c r="G969" i="60"/>
  <c r="G970" i="60"/>
  <c r="G971" i="60"/>
  <c r="G972" i="60"/>
  <c r="G973" i="60"/>
  <c r="G974" i="60"/>
  <c r="G975" i="60"/>
  <c r="G976" i="60"/>
  <c r="G977" i="60"/>
  <c r="G978" i="60"/>
  <c r="G979" i="60"/>
  <c r="G980" i="60"/>
  <c r="G981" i="60"/>
  <c r="G982" i="60"/>
  <c r="G983" i="60"/>
  <c r="G984" i="60"/>
  <c r="G985" i="60"/>
  <c r="G986" i="60"/>
  <c r="G987" i="60"/>
  <c r="G988" i="60"/>
  <c r="G989" i="60"/>
  <c r="G990" i="60"/>
  <c r="G991" i="60"/>
  <c r="G992" i="60"/>
  <c r="G993" i="60"/>
  <c r="G994" i="60"/>
  <c r="G995" i="60"/>
  <c r="G996" i="60"/>
  <c r="G997" i="60"/>
  <c r="G998" i="60"/>
  <c r="G999" i="60"/>
  <c r="G1000" i="60"/>
  <c r="G1001" i="60"/>
  <c r="G1002" i="60"/>
  <c r="G1003" i="60"/>
  <c r="G1004" i="60"/>
  <c r="G1005" i="60"/>
  <c r="G1006" i="60"/>
  <c r="G1007" i="60"/>
  <c r="G1008" i="60"/>
  <c r="G1009" i="60"/>
  <c r="G1010" i="60"/>
  <c r="G1011" i="60"/>
  <c r="G1012" i="60"/>
  <c r="G1013" i="60"/>
  <c r="G1014" i="60"/>
  <c r="G1015" i="60"/>
  <c r="G1016" i="60"/>
  <c r="G1017" i="60"/>
  <c r="G1018" i="60"/>
  <c r="G1019" i="60"/>
  <c r="G1020" i="60"/>
  <c r="G1021" i="60"/>
  <c r="G1022" i="60"/>
  <c r="G1023" i="60"/>
  <c r="G1024" i="60"/>
  <c r="G1025" i="60"/>
  <c r="G1026" i="60"/>
  <c r="G1027" i="60"/>
  <c r="G1028" i="60"/>
  <c r="G1029" i="60"/>
  <c r="G1030" i="60"/>
  <c r="G1031" i="60"/>
  <c r="G1032" i="60"/>
  <c r="G1033" i="60"/>
  <c r="G1034" i="60"/>
  <c r="G1035" i="60"/>
  <c r="G1036" i="60"/>
  <c r="G1037" i="60"/>
  <c r="G1038" i="60"/>
  <c r="G1039" i="60"/>
  <c r="G1040" i="60"/>
  <c r="G1041" i="60"/>
  <c r="G1042" i="60"/>
  <c r="G1043" i="60"/>
  <c r="G1044" i="60"/>
  <c r="G1045" i="60"/>
  <c r="G1046" i="60"/>
  <c r="G1047" i="60"/>
  <c r="G1048" i="60"/>
  <c r="G1049" i="60"/>
  <c r="G1050" i="60"/>
  <c r="G1051" i="60"/>
  <c r="G1052" i="60"/>
  <c r="G1053" i="60"/>
  <c r="G1054" i="60"/>
  <c r="G1055" i="60"/>
  <c r="G1056" i="60"/>
  <c r="G1057" i="60"/>
  <c r="G1058" i="60"/>
  <c r="G1059" i="60"/>
  <c r="G1060" i="60"/>
  <c r="G1061" i="60"/>
  <c r="G1062" i="60"/>
  <c r="G1063" i="60"/>
  <c r="G1064" i="60"/>
  <c r="G1065" i="60"/>
  <c r="G1066" i="60"/>
  <c r="G1067" i="60"/>
  <c r="G1068" i="60"/>
  <c r="G1069" i="60"/>
  <c r="G1070" i="60"/>
  <c r="G1071" i="60"/>
  <c r="G1072" i="60"/>
  <c r="G1073" i="60"/>
  <c r="G1074" i="60"/>
  <c r="G1075" i="60"/>
  <c r="G1076" i="60"/>
  <c r="G1077" i="60"/>
  <c r="G1078" i="60"/>
  <c r="G1079" i="60"/>
  <c r="G1080" i="60"/>
  <c r="G1081" i="60"/>
  <c r="G1082" i="60"/>
  <c r="G1083" i="60"/>
  <c r="G1084" i="60"/>
  <c r="G1085" i="60"/>
  <c r="G1086" i="60"/>
  <c r="G1087" i="60"/>
  <c r="G1088" i="60"/>
  <c r="G1089" i="60"/>
  <c r="G1090" i="60"/>
  <c r="G1091" i="60"/>
  <c r="G1092" i="60"/>
  <c r="G1093" i="60"/>
  <c r="G1094" i="60"/>
  <c r="G1095" i="60"/>
  <c r="G1096" i="60"/>
  <c r="G1097" i="60"/>
  <c r="G1098" i="60"/>
  <c r="G1099" i="60"/>
  <c r="G1100" i="60"/>
  <c r="G7" i="60"/>
  <c r="G8" i="60"/>
  <c r="T8" i="60"/>
  <c r="P9" i="60"/>
  <c r="P10" i="60"/>
  <c r="P11" i="60"/>
  <c r="P12" i="60"/>
  <c r="P13" i="60"/>
  <c r="P14" i="60"/>
  <c r="P15" i="60"/>
  <c r="P16" i="60"/>
  <c r="P17" i="60"/>
  <c r="P18" i="60"/>
  <c r="P19" i="60"/>
  <c r="P20" i="60"/>
  <c r="P21" i="60"/>
  <c r="P22" i="60"/>
  <c r="P23" i="60"/>
  <c r="P24" i="60"/>
  <c r="P25" i="60"/>
  <c r="P26" i="60"/>
  <c r="P27" i="60"/>
  <c r="P28" i="60"/>
  <c r="P29" i="60"/>
  <c r="P30" i="60"/>
  <c r="P31" i="60"/>
  <c r="P32" i="60"/>
  <c r="P33" i="60"/>
  <c r="P34" i="60"/>
  <c r="P35" i="60"/>
  <c r="P36" i="60"/>
  <c r="P37" i="60"/>
  <c r="P38" i="60"/>
  <c r="P39" i="60"/>
  <c r="P40" i="60"/>
  <c r="P41" i="60"/>
  <c r="P42" i="60"/>
  <c r="P43" i="60"/>
  <c r="P44" i="60"/>
  <c r="P45" i="60"/>
  <c r="P46" i="60"/>
  <c r="P47" i="60"/>
  <c r="P48" i="60"/>
  <c r="P49" i="60"/>
  <c r="P50" i="60"/>
  <c r="P51" i="60"/>
  <c r="P52" i="60"/>
  <c r="P53" i="60"/>
  <c r="P54" i="60"/>
  <c r="P55" i="60"/>
  <c r="P56" i="60"/>
  <c r="P57" i="60"/>
  <c r="P58" i="60"/>
  <c r="P59" i="60"/>
  <c r="P60" i="60"/>
  <c r="P61" i="60"/>
  <c r="P62" i="60"/>
  <c r="P63" i="60"/>
  <c r="P64" i="60"/>
  <c r="P65" i="60"/>
  <c r="P66" i="60"/>
  <c r="P67" i="60"/>
  <c r="P68" i="60"/>
  <c r="P69" i="60"/>
  <c r="P70" i="60"/>
  <c r="P71" i="60"/>
  <c r="P72" i="60"/>
  <c r="P73" i="60"/>
  <c r="P74" i="60"/>
  <c r="P75" i="60"/>
  <c r="P76" i="60"/>
  <c r="P77" i="60"/>
  <c r="P78" i="60"/>
  <c r="P79" i="60"/>
  <c r="P80" i="60"/>
  <c r="P81" i="60"/>
  <c r="P82" i="60"/>
  <c r="P83" i="60"/>
  <c r="P84" i="60"/>
  <c r="P85" i="60"/>
  <c r="P86" i="60"/>
  <c r="P87" i="60"/>
  <c r="P88" i="60"/>
  <c r="P89" i="60"/>
  <c r="P90" i="60"/>
  <c r="P91" i="60"/>
  <c r="P92" i="60"/>
  <c r="P93" i="60"/>
  <c r="P94" i="60"/>
  <c r="P95" i="60"/>
  <c r="P96" i="60"/>
  <c r="P97" i="60"/>
  <c r="P98" i="60"/>
  <c r="P99" i="60"/>
  <c r="P100" i="60"/>
  <c r="P101" i="60"/>
  <c r="P102" i="60"/>
  <c r="P103" i="60"/>
  <c r="P104" i="60"/>
  <c r="P105" i="60"/>
  <c r="P106" i="60"/>
  <c r="P107" i="60"/>
  <c r="P108" i="60"/>
  <c r="P109" i="60"/>
  <c r="P110" i="60"/>
  <c r="P111" i="60"/>
  <c r="P112" i="60"/>
  <c r="P113" i="60"/>
  <c r="P114" i="60"/>
  <c r="P115" i="60"/>
  <c r="P116" i="60"/>
  <c r="P117" i="60"/>
  <c r="P118" i="60"/>
  <c r="P119" i="60"/>
  <c r="P120" i="60"/>
  <c r="P121" i="60"/>
  <c r="P122" i="60"/>
  <c r="P123" i="60"/>
  <c r="P124" i="60"/>
  <c r="P125" i="60"/>
  <c r="P126" i="60"/>
  <c r="P127" i="60"/>
  <c r="P128" i="60"/>
  <c r="P129" i="60"/>
  <c r="P130" i="60"/>
  <c r="P131" i="60"/>
  <c r="P132" i="60"/>
  <c r="P133" i="60"/>
  <c r="P134" i="60"/>
  <c r="P135" i="60"/>
  <c r="P136" i="60"/>
  <c r="P137" i="60"/>
  <c r="P138" i="60"/>
  <c r="P139" i="60"/>
  <c r="P140" i="60"/>
  <c r="P141" i="60"/>
  <c r="P142" i="60"/>
  <c r="P143" i="60"/>
  <c r="P144" i="60"/>
  <c r="P145" i="60"/>
  <c r="P146" i="60"/>
  <c r="P147" i="60"/>
  <c r="P148" i="60"/>
  <c r="P149" i="60"/>
  <c r="P150" i="60"/>
  <c r="P151" i="60"/>
  <c r="P152" i="60"/>
  <c r="P153" i="60"/>
  <c r="P154" i="60"/>
  <c r="P155" i="60"/>
  <c r="P156" i="60"/>
  <c r="P157" i="60"/>
  <c r="P158" i="60"/>
  <c r="P159" i="60"/>
  <c r="P160" i="60"/>
  <c r="P161" i="60"/>
  <c r="P162" i="60"/>
  <c r="P163" i="60"/>
  <c r="P164" i="60"/>
  <c r="P165" i="60"/>
  <c r="P166" i="60"/>
  <c r="P167" i="60"/>
  <c r="P168" i="60"/>
  <c r="P169" i="60"/>
  <c r="P170" i="60"/>
  <c r="P171" i="60"/>
  <c r="P172" i="60"/>
  <c r="P173" i="60"/>
  <c r="P174" i="60"/>
  <c r="P175" i="60"/>
  <c r="P176" i="60"/>
  <c r="P177" i="60"/>
  <c r="P178" i="60"/>
  <c r="P179" i="60"/>
  <c r="P180" i="60"/>
  <c r="P181" i="60"/>
  <c r="P182" i="60"/>
  <c r="P183" i="60"/>
  <c r="P184" i="60"/>
  <c r="P185" i="60"/>
  <c r="P186" i="60"/>
  <c r="P187" i="60"/>
  <c r="P188" i="60"/>
  <c r="P189" i="60"/>
  <c r="P190" i="60"/>
  <c r="P191" i="60"/>
  <c r="P192" i="60"/>
  <c r="P193" i="60"/>
  <c r="P194" i="60"/>
  <c r="P195" i="60"/>
  <c r="P196" i="60"/>
  <c r="P197" i="60"/>
  <c r="P198" i="60"/>
  <c r="P199" i="60"/>
  <c r="P200" i="60"/>
  <c r="P201" i="60"/>
  <c r="P202" i="60"/>
  <c r="P203" i="60"/>
  <c r="P204" i="60"/>
  <c r="P205" i="60"/>
  <c r="P206" i="60"/>
  <c r="P207" i="60"/>
  <c r="P208" i="60"/>
  <c r="P209" i="60"/>
  <c r="P210" i="60"/>
  <c r="P211" i="60"/>
  <c r="P212" i="60"/>
  <c r="P213" i="60"/>
  <c r="P214" i="60"/>
  <c r="P215" i="60"/>
  <c r="P216" i="60"/>
  <c r="P217" i="60"/>
  <c r="P218" i="60"/>
  <c r="P219" i="60"/>
  <c r="P220" i="60"/>
  <c r="P221" i="60"/>
  <c r="P222" i="60"/>
  <c r="P223" i="60"/>
  <c r="P224" i="60"/>
  <c r="P225" i="60"/>
  <c r="P226" i="60"/>
  <c r="P227" i="60"/>
  <c r="P228" i="60"/>
  <c r="P229" i="60"/>
  <c r="P230" i="60"/>
  <c r="P231" i="60"/>
  <c r="P232" i="60"/>
  <c r="P233" i="60"/>
  <c r="P234" i="60"/>
  <c r="P235" i="60"/>
  <c r="P236" i="60"/>
  <c r="P237" i="60"/>
  <c r="P238" i="60"/>
  <c r="P239" i="60"/>
  <c r="P240" i="60"/>
  <c r="P241" i="60"/>
  <c r="P242" i="60"/>
  <c r="P243" i="60"/>
  <c r="P244" i="60"/>
  <c r="P245" i="60"/>
  <c r="P246" i="60"/>
  <c r="P247" i="60"/>
  <c r="P248" i="60"/>
  <c r="P249" i="60"/>
  <c r="P250" i="60"/>
  <c r="P251" i="60"/>
  <c r="P252" i="60"/>
  <c r="P253" i="60"/>
  <c r="P254" i="60"/>
  <c r="P255" i="60"/>
  <c r="P256" i="60"/>
  <c r="P257" i="60"/>
  <c r="P258" i="60"/>
  <c r="P259" i="60"/>
  <c r="P260" i="60"/>
  <c r="P261" i="60"/>
  <c r="P262" i="60"/>
  <c r="P263" i="60"/>
  <c r="P264" i="60"/>
  <c r="P265" i="60"/>
  <c r="P266" i="60"/>
  <c r="P267" i="60"/>
  <c r="P268" i="60"/>
  <c r="P269" i="60"/>
  <c r="P270" i="60"/>
  <c r="P271" i="60"/>
  <c r="P272" i="60"/>
  <c r="P273" i="60"/>
  <c r="P274" i="60"/>
  <c r="P275" i="60"/>
  <c r="P276" i="60"/>
  <c r="P277" i="60"/>
  <c r="P278" i="60"/>
  <c r="P279" i="60"/>
  <c r="P280" i="60"/>
  <c r="P281" i="60"/>
  <c r="P282" i="60"/>
  <c r="P283" i="60"/>
  <c r="P284" i="60"/>
  <c r="P285" i="60"/>
  <c r="P286" i="60"/>
  <c r="P287" i="60"/>
  <c r="P288" i="60"/>
  <c r="P289" i="60"/>
  <c r="P290" i="60"/>
  <c r="P291" i="60"/>
  <c r="P292" i="60"/>
  <c r="P293" i="60"/>
  <c r="P294" i="60"/>
  <c r="P295" i="60"/>
  <c r="P296" i="60"/>
  <c r="P297" i="60"/>
  <c r="P298" i="60"/>
  <c r="P299" i="60"/>
  <c r="P300" i="60"/>
  <c r="P301" i="60"/>
  <c r="P302" i="60"/>
  <c r="P303" i="60"/>
  <c r="P304" i="60"/>
  <c r="P305" i="60"/>
  <c r="P306" i="60"/>
  <c r="P307" i="60"/>
  <c r="P308" i="60"/>
  <c r="P309" i="60"/>
  <c r="P310" i="60"/>
  <c r="P311" i="60"/>
  <c r="P312" i="60"/>
  <c r="P313" i="60"/>
  <c r="P314" i="60"/>
  <c r="P315" i="60"/>
  <c r="P316" i="60"/>
  <c r="P317" i="60"/>
  <c r="P318" i="60"/>
  <c r="P319" i="60"/>
  <c r="P320" i="60"/>
  <c r="P321" i="60"/>
  <c r="P322" i="60"/>
  <c r="P323" i="60"/>
  <c r="P324" i="60"/>
  <c r="P325" i="60"/>
  <c r="P326" i="60"/>
  <c r="P327" i="60"/>
  <c r="P328" i="60"/>
  <c r="P329" i="60"/>
  <c r="P330" i="60"/>
  <c r="P331" i="60"/>
  <c r="P332" i="60"/>
  <c r="P333" i="60"/>
  <c r="P334" i="60"/>
  <c r="P335" i="60"/>
  <c r="P336" i="60"/>
  <c r="P337" i="60"/>
  <c r="P338" i="60"/>
  <c r="P339" i="60"/>
  <c r="P340" i="60"/>
  <c r="P341" i="60"/>
  <c r="P342" i="60"/>
  <c r="P343" i="60"/>
  <c r="P344" i="60"/>
  <c r="P345" i="60"/>
  <c r="P346" i="60"/>
  <c r="P347" i="60"/>
  <c r="P348" i="60"/>
  <c r="P349" i="60"/>
  <c r="P350" i="60"/>
  <c r="P351" i="60"/>
  <c r="P352" i="60"/>
  <c r="P353" i="60"/>
  <c r="P354" i="60"/>
  <c r="P355" i="60"/>
  <c r="P356" i="60"/>
  <c r="P357" i="60"/>
  <c r="P358" i="60"/>
  <c r="P359" i="60"/>
  <c r="P360" i="60"/>
  <c r="P361" i="60"/>
  <c r="P362" i="60"/>
  <c r="P363" i="60"/>
  <c r="P364" i="60"/>
  <c r="P365" i="60"/>
  <c r="P366" i="60"/>
  <c r="P367" i="60"/>
  <c r="P368" i="60"/>
  <c r="P369" i="60"/>
  <c r="P370" i="60"/>
  <c r="P371" i="60"/>
  <c r="P372" i="60"/>
  <c r="P373" i="60"/>
  <c r="P374" i="60"/>
  <c r="P375" i="60"/>
  <c r="P376" i="60"/>
  <c r="P377" i="60"/>
  <c r="P378" i="60"/>
  <c r="P379" i="60"/>
  <c r="P380" i="60"/>
  <c r="P381" i="60"/>
  <c r="P382" i="60"/>
  <c r="P383" i="60"/>
  <c r="P384" i="60"/>
  <c r="P385" i="60"/>
  <c r="P386" i="60"/>
  <c r="P387" i="60"/>
  <c r="P388" i="60"/>
  <c r="P389" i="60"/>
  <c r="P390" i="60"/>
  <c r="P391" i="60"/>
  <c r="P392" i="60"/>
  <c r="P393" i="60"/>
  <c r="P394" i="60"/>
  <c r="P395" i="60"/>
  <c r="P396" i="60"/>
  <c r="P397" i="60"/>
  <c r="P398" i="60"/>
  <c r="P399" i="60"/>
  <c r="P400" i="60"/>
  <c r="P401" i="60"/>
  <c r="P402" i="60"/>
  <c r="P403" i="60"/>
  <c r="P404" i="60"/>
  <c r="P405" i="60"/>
  <c r="P406" i="60"/>
  <c r="P407" i="60"/>
  <c r="P408" i="60"/>
  <c r="P409" i="60"/>
  <c r="P410" i="60"/>
  <c r="P411" i="60"/>
  <c r="P412" i="60"/>
  <c r="P413" i="60"/>
  <c r="P414" i="60"/>
  <c r="P415" i="60"/>
  <c r="P416" i="60"/>
  <c r="P417" i="60"/>
  <c r="P418" i="60"/>
  <c r="P419" i="60"/>
  <c r="P420" i="60"/>
  <c r="P421" i="60"/>
  <c r="P422" i="60"/>
  <c r="P423" i="60"/>
  <c r="P424" i="60"/>
  <c r="P425" i="60"/>
  <c r="P426" i="60"/>
  <c r="P427" i="60"/>
  <c r="P428" i="60"/>
  <c r="P429" i="60"/>
  <c r="P430" i="60"/>
  <c r="P431" i="60"/>
  <c r="P432" i="60"/>
  <c r="P433" i="60"/>
  <c r="P434" i="60"/>
  <c r="P435" i="60"/>
  <c r="P436" i="60"/>
  <c r="P437" i="60"/>
  <c r="P438" i="60"/>
  <c r="P439" i="60"/>
  <c r="P440" i="60"/>
  <c r="P441" i="60"/>
  <c r="P442" i="60"/>
  <c r="P443" i="60"/>
  <c r="P444" i="60"/>
  <c r="P445" i="60"/>
  <c r="P446" i="60"/>
  <c r="P447" i="60"/>
  <c r="P448" i="60"/>
  <c r="P449" i="60"/>
  <c r="P450" i="60"/>
  <c r="P451" i="60"/>
  <c r="P452" i="60"/>
  <c r="P453" i="60"/>
  <c r="P454" i="60"/>
  <c r="P455" i="60"/>
  <c r="P456" i="60"/>
  <c r="P457" i="60"/>
  <c r="P458" i="60"/>
  <c r="P459" i="60"/>
  <c r="P460" i="60"/>
  <c r="P461" i="60"/>
  <c r="P462" i="60"/>
  <c r="P463" i="60"/>
  <c r="P464" i="60"/>
  <c r="P465" i="60"/>
  <c r="P466" i="60"/>
  <c r="P467" i="60"/>
  <c r="P468" i="60"/>
  <c r="P469" i="60"/>
  <c r="P470" i="60"/>
  <c r="P471" i="60"/>
  <c r="P472" i="60"/>
  <c r="P473" i="60"/>
  <c r="P474" i="60"/>
  <c r="P475" i="60"/>
  <c r="P476" i="60"/>
  <c r="P477" i="60"/>
  <c r="P478" i="60"/>
  <c r="P479" i="60"/>
  <c r="P480" i="60"/>
  <c r="P481" i="60"/>
  <c r="P482" i="60"/>
  <c r="P483" i="60"/>
  <c r="P484" i="60"/>
  <c r="P485" i="60"/>
  <c r="P486" i="60"/>
  <c r="P487" i="60"/>
  <c r="P488" i="60"/>
  <c r="P489" i="60"/>
  <c r="P490" i="60"/>
  <c r="P491" i="60"/>
  <c r="P492" i="60"/>
  <c r="P493" i="60"/>
  <c r="P494" i="60"/>
  <c r="P495" i="60"/>
  <c r="P496" i="60"/>
  <c r="P497" i="60"/>
  <c r="P498" i="60"/>
  <c r="P499" i="60"/>
  <c r="P500" i="60"/>
  <c r="P501" i="60"/>
  <c r="P502" i="60"/>
  <c r="P503" i="60"/>
  <c r="P504" i="60"/>
  <c r="P505" i="60"/>
  <c r="P506" i="60"/>
  <c r="P507" i="60"/>
  <c r="P508" i="60"/>
  <c r="P509" i="60"/>
  <c r="P510" i="60"/>
  <c r="P511" i="60"/>
  <c r="P512" i="60"/>
  <c r="P513" i="60"/>
  <c r="P514" i="60"/>
  <c r="P515" i="60"/>
  <c r="P516" i="60"/>
  <c r="P517" i="60"/>
  <c r="P518" i="60"/>
  <c r="P519" i="60"/>
  <c r="P520" i="60"/>
  <c r="P521" i="60"/>
  <c r="P522" i="60"/>
  <c r="P523" i="60"/>
  <c r="P524" i="60"/>
  <c r="P525" i="60"/>
  <c r="P526" i="60"/>
  <c r="P527" i="60"/>
  <c r="P528" i="60"/>
  <c r="P529" i="60"/>
  <c r="P530" i="60"/>
  <c r="P531" i="60"/>
  <c r="P532" i="60"/>
  <c r="P533" i="60"/>
  <c r="P534" i="60"/>
  <c r="P535" i="60"/>
  <c r="P536" i="60"/>
  <c r="P537" i="60"/>
  <c r="P538" i="60"/>
  <c r="P539" i="60"/>
  <c r="P540" i="60"/>
  <c r="P541" i="60"/>
  <c r="P542" i="60"/>
  <c r="P543" i="60"/>
  <c r="P544" i="60"/>
  <c r="P545" i="60"/>
  <c r="P546" i="60"/>
  <c r="P547" i="60"/>
  <c r="P548" i="60"/>
  <c r="P549" i="60"/>
  <c r="P550" i="60"/>
  <c r="P551" i="60"/>
  <c r="P552" i="60"/>
  <c r="P553" i="60"/>
  <c r="P554" i="60"/>
  <c r="P555" i="60"/>
  <c r="P556" i="60"/>
  <c r="P557" i="60"/>
  <c r="P558" i="60"/>
  <c r="P559" i="60"/>
  <c r="P560" i="60"/>
  <c r="P561" i="60"/>
  <c r="P562" i="60"/>
  <c r="P563" i="60"/>
  <c r="P564" i="60"/>
  <c r="P565" i="60"/>
  <c r="P566" i="60"/>
  <c r="P567" i="60"/>
  <c r="P568" i="60"/>
  <c r="P569" i="60"/>
  <c r="P570" i="60"/>
  <c r="P571" i="60"/>
  <c r="P572" i="60"/>
  <c r="P573" i="60"/>
  <c r="P574" i="60"/>
  <c r="P575" i="60"/>
  <c r="P576" i="60"/>
  <c r="P577" i="60"/>
  <c r="P578" i="60"/>
  <c r="P579" i="60"/>
  <c r="P580" i="60"/>
  <c r="P581" i="60"/>
  <c r="P582" i="60"/>
  <c r="P583" i="60"/>
  <c r="P584" i="60"/>
  <c r="P585" i="60"/>
  <c r="P586" i="60"/>
  <c r="P587" i="60"/>
  <c r="P588" i="60"/>
  <c r="P589" i="60"/>
  <c r="P590" i="60"/>
  <c r="P591" i="60"/>
  <c r="P592" i="60"/>
  <c r="P593" i="60"/>
  <c r="P594" i="60"/>
  <c r="P595" i="60"/>
  <c r="P596" i="60"/>
  <c r="P597" i="60"/>
  <c r="P598" i="60"/>
  <c r="P599" i="60"/>
  <c r="P600" i="60"/>
  <c r="P601" i="60"/>
  <c r="P602" i="60"/>
  <c r="P603" i="60"/>
  <c r="P604" i="60"/>
  <c r="P605" i="60"/>
  <c r="P606" i="60"/>
  <c r="P607" i="60"/>
  <c r="P608" i="60"/>
  <c r="P609" i="60"/>
  <c r="P610" i="60"/>
  <c r="P611" i="60"/>
  <c r="P612" i="60"/>
  <c r="P613" i="60"/>
  <c r="P614" i="60"/>
  <c r="P615" i="60"/>
  <c r="P616" i="60"/>
  <c r="P617" i="60"/>
  <c r="P618" i="60"/>
  <c r="P619" i="60"/>
  <c r="P620" i="60"/>
  <c r="P621" i="60"/>
  <c r="P622" i="60"/>
  <c r="P623" i="60"/>
  <c r="P624" i="60"/>
  <c r="P625" i="60"/>
  <c r="P626" i="60"/>
  <c r="P627" i="60"/>
  <c r="P628" i="60"/>
  <c r="P629" i="60"/>
  <c r="P630" i="60"/>
  <c r="P631" i="60"/>
  <c r="P632" i="60"/>
  <c r="P633" i="60"/>
  <c r="P634" i="60"/>
  <c r="P635" i="60"/>
  <c r="P636" i="60"/>
  <c r="P637" i="60"/>
  <c r="P638" i="60"/>
  <c r="P639" i="60"/>
  <c r="P640" i="60"/>
  <c r="P641" i="60"/>
  <c r="P642" i="60"/>
  <c r="P643" i="60"/>
  <c r="P644" i="60"/>
  <c r="P645" i="60"/>
  <c r="P646" i="60"/>
  <c r="P647" i="60"/>
  <c r="P648" i="60"/>
  <c r="P649" i="60"/>
  <c r="P650" i="60"/>
  <c r="P651" i="60"/>
  <c r="P652" i="60"/>
  <c r="P653" i="60"/>
  <c r="P654" i="60"/>
  <c r="P655" i="60"/>
  <c r="P656" i="60"/>
  <c r="P657" i="60"/>
  <c r="P658" i="60"/>
  <c r="P659" i="60"/>
  <c r="P660" i="60"/>
  <c r="P661" i="60"/>
  <c r="P662" i="60"/>
  <c r="P663" i="60"/>
  <c r="P664" i="60"/>
  <c r="P665" i="60"/>
  <c r="P666" i="60"/>
  <c r="P667" i="60"/>
  <c r="P668" i="60"/>
  <c r="P669" i="60"/>
  <c r="P670" i="60"/>
  <c r="P671" i="60"/>
  <c r="P672" i="60"/>
  <c r="P673" i="60"/>
  <c r="P674" i="60"/>
  <c r="P675" i="60"/>
  <c r="P676" i="60"/>
  <c r="P677" i="60"/>
  <c r="P678" i="60"/>
  <c r="P679" i="60"/>
  <c r="P680" i="60"/>
  <c r="P681" i="60"/>
  <c r="P682" i="60"/>
  <c r="P683" i="60"/>
  <c r="P684" i="60"/>
  <c r="P685" i="60"/>
  <c r="P686" i="60"/>
  <c r="P687" i="60"/>
  <c r="P688" i="60"/>
  <c r="P689" i="60"/>
  <c r="P690" i="60"/>
  <c r="P691" i="60"/>
  <c r="P692" i="60"/>
  <c r="P693" i="60"/>
  <c r="P694" i="60"/>
  <c r="P695" i="60"/>
  <c r="P696" i="60"/>
  <c r="P697" i="60"/>
  <c r="P698" i="60"/>
  <c r="P699" i="60"/>
  <c r="P700" i="60"/>
  <c r="P701" i="60"/>
  <c r="P702" i="60"/>
  <c r="P703" i="60"/>
  <c r="P704" i="60"/>
  <c r="P705" i="60"/>
  <c r="P706" i="60"/>
  <c r="P707" i="60"/>
  <c r="P708" i="60"/>
  <c r="P709" i="60"/>
  <c r="P710" i="60"/>
  <c r="P711" i="60"/>
  <c r="P712" i="60"/>
  <c r="P713" i="60"/>
  <c r="P714" i="60"/>
  <c r="P715" i="60"/>
  <c r="P716" i="60"/>
  <c r="P717" i="60"/>
  <c r="P718" i="60"/>
  <c r="P719" i="60"/>
  <c r="P720" i="60"/>
  <c r="P721" i="60"/>
  <c r="P722" i="60"/>
  <c r="P723" i="60"/>
  <c r="P724" i="60"/>
  <c r="P725" i="60"/>
  <c r="P726" i="60"/>
  <c r="P727" i="60"/>
  <c r="P728" i="60"/>
  <c r="P729" i="60"/>
  <c r="P730" i="60"/>
  <c r="P731" i="60"/>
  <c r="P732" i="60"/>
  <c r="P733" i="60"/>
  <c r="P734" i="60"/>
  <c r="P735" i="60"/>
  <c r="P736" i="60"/>
  <c r="P737" i="60"/>
  <c r="P738" i="60"/>
  <c r="P739" i="60"/>
  <c r="P740" i="60"/>
  <c r="P741" i="60"/>
  <c r="P742" i="60"/>
  <c r="P743" i="60"/>
  <c r="P744" i="60"/>
  <c r="P745" i="60"/>
  <c r="P746" i="60"/>
  <c r="P747" i="60"/>
  <c r="P748" i="60"/>
  <c r="P749" i="60"/>
  <c r="P750" i="60"/>
  <c r="P751" i="60"/>
  <c r="P752" i="60"/>
  <c r="P753" i="60"/>
  <c r="P754" i="60"/>
  <c r="P755" i="60"/>
  <c r="P756" i="60"/>
  <c r="P757" i="60"/>
  <c r="P758" i="60"/>
  <c r="P759" i="60"/>
  <c r="P760" i="60"/>
  <c r="P761" i="60"/>
  <c r="P762" i="60"/>
  <c r="P763" i="60"/>
  <c r="P764" i="60"/>
  <c r="P765" i="60"/>
  <c r="P766" i="60"/>
  <c r="P767" i="60"/>
  <c r="P768" i="60"/>
  <c r="P769" i="60"/>
  <c r="P770" i="60"/>
  <c r="P771" i="60"/>
  <c r="P772" i="60"/>
  <c r="P773" i="60"/>
  <c r="P774" i="60"/>
  <c r="P775" i="60"/>
  <c r="P776" i="60"/>
  <c r="P777" i="60"/>
  <c r="P778" i="60"/>
  <c r="P779" i="60"/>
  <c r="P780" i="60"/>
  <c r="P781" i="60"/>
  <c r="P782" i="60"/>
  <c r="P783" i="60"/>
  <c r="P784" i="60"/>
  <c r="P785" i="60"/>
  <c r="P786" i="60"/>
  <c r="P787" i="60"/>
  <c r="P788" i="60"/>
  <c r="P789" i="60"/>
  <c r="P790" i="60"/>
  <c r="P791" i="60"/>
  <c r="P792" i="60"/>
  <c r="P793" i="60"/>
  <c r="P794" i="60"/>
  <c r="P795" i="60"/>
  <c r="P796" i="60"/>
  <c r="P797" i="60"/>
  <c r="P798" i="60"/>
  <c r="P799" i="60"/>
  <c r="P800" i="60"/>
  <c r="P801" i="60"/>
  <c r="P802" i="60"/>
  <c r="P803" i="60"/>
  <c r="P804" i="60"/>
  <c r="P805" i="60"/>
  <c r="P806" i="60"/>
  <c r="P807" i="60"/>
  <c r="P808" i="60"/>
  <c r="P809" i="60"/>
  <c r="P810" i="60"/>
  <c r="P811" i="60"/>
  <c r="P812" i="60"/>
  <c r="P813" i="60"/>
  <c r="P814" i="60"/>
  <c r="P815" i="60"/>
  <c r="P816" i="60"/>
  <c r="P817" i="60"/>
  <c r="P818" i="60"/>
  <c r="P819" i="60"/>
  <c r="P820" i="60"/>
  <c r="P821" i="60"/>
  <c r="P822" i="60"/>
  <c r="P823" i="60"/>
  <c r="P824" i="60"/>
  <c r="P825" i="60"/>
  <c r="P826" i="60"/>
  <c r="P827" i="60"/>
  <c r="P828" i="60"/>
  <c r="P829" i="60"/>
  <c r="P830" i="60"/>
  <c r="P831" i="60"/>
  <c r="P832" i="60"/>
  <c r="P833" i="60"/>
  <c r="P834" i="60"/>
  <c r="P835" i="60"/>
  <c r="P836" i="60"/>
  <c r="P837" i="60"/>
  <c r="P838" i="60"/>
  <c r="P839" i="60"/>
  <c r="P840" i="60"/>
  <c r="P841" i="60"/>
  <c r="P842" i="60"/>
  <c r="P843" i="60"/>
  <c r="P844" i="60"/>
  <c r="P845" i="60"/>
  <c r="P846" i="60"/>
  <c r="P847" i="60"/>
  <c r="P848" i="60"/>
  <c r="P849" i="60"/>
  <c r="P850" i="60"/>
  <c r="P851" i="60"/>
  <c r="P852" i="60"/>
  <c r="P853" i="60"/>
  <c r="P854" i="60"/>
  <c r="P855" i="60"/>
  <c r="P856" i="60"/>
  <c r="P857" i="60"/>
  <c r="P858" i="60"/>
  <c r="P859" i="60"/>
  <c r="P860" i="60"/>
  <c r="P861" i="60"/>
  <c r="P862" i="60"/>
  <c r="P863" i="60"/>
  <c r="P864" i="60"/>
  <c r="P865" i="60"/>
  <c r="P866" i="60"/>
  <c r="P867" i="60"/>
  <c r="P868" i="60"/>
  <c r="P869" i="60"/>
  <c r="P870" i="60"/>
  <c r="P871" i="60"/>
  <c r="P872" i="60"/>
  <c r="P873" i="60"/>
  <c r="P874" i="60"/>
  <c r="P875" i="60"/>
  <c r="P876" i="60"/>
  <c r="P877" i="60"/>
  <c r="P878" i="60"/>
  <c r="P879" i="60"/>
  <c r="P880" i="60"/>
  <c r="P881" i="60"/>
  <c r="P882" i="60"/>
  <c r="P883" i="60"/>
  <c r="P884" i="60"/>
  <c r="P885" i="60"/>
  <c r="P886" i="60"/>
  <c r="P887" i="60"/>
  <c r="P888" i="60"/>
  <c r="P889" i="60"/>
  <c r="P890" i="60"/>
  <c r="P891" i="60"/>
  <c r="P892" i="60"/>
  <c r="P893" i="60"/>
  <c r="P894" i="60"/>
  <c r="P895" i="60"/>
  <c r="P896" i="60"/>
  <c r="P897" i="60"/>
  <c r="P898" i="60"/>
  <c r="P899" i="60"/>
  <c r="P900" i="60"/>
  <c r="P901" i="60"/>
  <c r="P902" i="60"/>
  <c r="P903" i="60"/>
  <c r="P904" i="60"/>
  <c r="P905" i="60"/>
  <c r="P906" i="60"/>
  <c r="P907" i="60"/>
  <c r="P908" i="60"/>
  <c r="P909" i="60"/>
  <c r="P910" i="60"/>
  <c r="P911" i="60"/>
  <c r="P912" i="60"/>
  <c r="P913" i="60"/>
  <c r="P914" i="60"/>
  <c r="P915" i="60"/>
  <c r="P916" i="60"/>
  <c r="P917" i="60"/>
  <c r="P918" i="60"/>
  <c r="P919" i="60"/>
  <c r="P920" i="60"/>
  <c r="P921" i="60"/>
  <c r="P922" i="60"/>
  <c r="P923" i="60"/>
  <c r="P924" i="60"/>
  <c r="P925" i="60"/>
  <c r="P926" i="60"/>
  <c r="P927" i="60"/>
  <c r="P928" i="60"/>
  <c r="P929" i="60"/>
  <c r="P930" i="60"/>
  <c r="P931" i="60"/>
  <c r="P932" i="60"/>
  <c r="P933" i="60"/>
  <c r="P934" i="60"/>
  <c r="P935" i="60"/>
  <c r="P936" i="60"/>
  <c r="P937" i="60"/>
  <c r="P938" i="60"/>
  <c r="P939" i="60"/>
  <c r="P940" i="60"/>
  <c r="P941" i="60"/>
  <c r="P942" i="60"/>
  <c r="P943" i="60"/>
  <c r="P944" i="60"/>
  <c r="P945" i="60"/>
  <c r="P946" i="60"/>
  <c r="P947" i="60"/>
  <c r="P948" i="60"/>
  <c r="P949" i="60"/>
  <c r="P950" i="60"/>
  <c r="P951" i="60"/>
  <c r="P952" i="60"/>
  <c r="P953" i="60"/>
  <c r="P954" i="60"/>
  <c r="P955" i="60"/>
  <c r="P956" i="60"/>
  <c r="P957" i="60"/>
  <c r="P958" i="60"/>
  <c r="P959" i="60"/>
  <c r="P960" i="60"/>
  <c r="P961" i="60"/>
  <c r="P962" i="60"/>
  <c r="P963" i="60"/>
  <c r="P964" i="60"/>
  <c r="P965" i="60"/>
  <c r="P966" i="60"/>
  <c r="P967" i="60"/>
  <c r="P968" i="60"/>
  <c r="P969" i="60"/>
  <c r="P970" i="60"/>
  <c r="P971" i="60"/>
  <c r="P972" i="60"/>
  <c r="P973" i="60"/>
  <c r="P974" i="60"/>
  <c r="P975" i="60"/>
  <c r="P976" i="60"/>
  <c r="P977" i="60"/>
  <c r="P978" i="60"/>
  <c r="P979" i="60"/>
  <c r="P980" i="60"/>
  <c r="P981" i="60"/>
  <c r="P982" i="60"/>
  <c r="P983" i="60"/>
  <c r="P984" i="60"/>
  <c r="P985" i="60"/>
  <c r="P986" i="60"/>
  <c r="P987" i="60"/>
  <c r="P988" i="60"/>
  <c r="P989" i="60"/>
  <c r="P990" i="60"/>
  <c r="P991" i="60"/>
  <c r="P992" i="60"/>
  <c r="P993" i="60"/>
  <c r="P994" i="60"/>
  <c r="P995" i="60"/>
  <c r="P996" i="60"/>
  <c r="P997" i="60"/>
  <c r="P998" i="60"/>
  <c r="P999" i="60"/>
  <c r="P1000" i="60"/>
  <c r="P1001" i="60"/>
  <c r="P1002" i="60"/>
  <c r="P1003" i="60"/>
  <c r="P1004" i="60"/>
  <c r="P1005" i="60"/>
  <c r="P1006" i="60"/>
  <c r="P1007" i="60"/>
  <c r="P1008" i="60"/>
  <c r="P1009" i="60"/>
  <c r="P1010" i="60"/>
  <c r="P1011" i="60"/>
  <c r="P1012" i="60"/>
  <c r="P1013" i="60"/>
  <c r="P1014" i="60"/>
  <c r="P1015" i="60"/>
  <c r="P1016" i="60"/>
  <c r="P1017" i="60"/>
  <c r="P1018" i="60"/>
  <c r="P1019" i="60"/>
  <c r="P1020" i="60"/>
  <c r="P1021" i="60"/>
  <c r="P1022" i="60"/>
  <c r="P1023" i="60"/>
  <c r="P1024" i="60"/>
  <c r="P1025" i="60"/>
  <c r="P1026" i="60"/>
  <c r="P1027" i="60"/>
  <c r="P1028" i="60"/>
  <c r="P1029" i="60"/>
  <c r="P1030" i="60"/>
  <c r="P1031" i="60"/>
  <c r="P1032" i="60"/>
  <c r="P1033" i="60"/>
  <c r="P1034" i="60"/>
  <c r="P1035" i="60"/>
  <c r="P1036" i="60"/>
  <c r="P1037" i="60"/>
  <c r="P1038" i="60"/>
  <c r="P1039" i="60"/>
  <c r="P1040" i="60"/>
  <c r="P1041" i="60"/>
  <c r="P1042" i="60"/>
  <c r="P1043" i="60"/>
  <c r="P1044" i="60"/>
  <c r="P1045" i="60"/>
  <c r="P1046" i="60"/>
  <c r="P1047" i="60"/>
  <c r="P1048" i="60"/>
  <c r="P1049" i="60"/>
  <c r="P1050" i="60"/>
  <c r="P1051" i="60"/>
  <c r="P1052" i="60"/>
  <c r="P1053" i="60"/>
  <c r="P1054" i="60"/>
  <c r="P1055" i="60"/>
  <c r="P1056" i="60"/>
  <c r="P1057" i="60"/>
  <c r="P1058" i="60"/>
  <c r="P1059" i="60"/>
  <c r="P1060" i="60"/>
  <c r="P1061" i="60"/>
  <c r="P1062" i="60"/>
  <c r="P1063" i="60"/>
  <c r="P1064" i="60"/>
  <c r="P1065" i="60"/>
  <c r="P1066" i="60"/>
  <c r="P1067" i="60"/>
  <c r="P1068" i="60"/>
  <c r="P1069" i="60"/>
  <c r="P1070" i="60"/>
  <c r="P1071" i="60"/>
  <c r="P1072" i="60"/>
  <c r="P1073" i="60"/>
  <c r="P1074" i="60"/>
  <c r="P1075" i="60"/>
  <c r="P1076" i="60"/>
  <c r="P1077" i="60"/>
  <c r="P1078" i="60"/>
  <c r="P1079" i="60"/>
  <c r="P1080" i="60"/>
  <c r="P1081" i="60"/>
  <c r="P1082" i="60"/>
  <c r="P1083" i="60"/>
  <c r="P1084" i="60"/>
  <c r="P1085" i="60"/>
  <c r="P1086" i="60"/>
  <c r="P1087" i="60"/>
  <c r="P1088" i="60"/>
  <c r="P1089" i="60"/>
  <c r="P1090" i="60"/>
  <c r="P1091" i="60"/>
  <c r="P1092" i="60"/>
  <c r="P1093" i="60"/>
  <c r="P1094" i="60"/>
  <c r="P1095" i="60"/>
  <c r="P1096" i="60"/>
  <c r="P1097" i="60"/>
  <c r="P1098" i="60"/>
  <c r="P1099" i="60"/>
  <c r="P1100" i="60"/>
  <c r="P7" i="60"/>
  <c r="P8" i="60"/>
  <c r="L8" i="60"/>
  <c r="L1101" i="60" s="1"/>
  <c r="L9" i="60"/>
  <c r="L10" i="60"/>
  <c r="L11" i="60"/>
  <c r="L12" i="60"/>
  <c r="L13" i="60"/>
  <c r="L14" i="60"/>
  <c r="L15" i="60"/>
  <c r="L16" i="60"/>
  <c r="L17" i="60"/>
  <c r="L18" i="60"/>
  <c r="L19" i="60"/>
  <c r="L20" i="60"/>
  <c r="L21" i="60"/>
  <c r="L22" i="60"/>
  <c r="L23" i="60"/>
  <c r="L24" i="60"/>
  <c r="L25" i="60"/>
  <c r="L26" i="60"/>
  <c r="L27" i="60"/>
  <c r="L28" i="60"/>
  <c r="L29" i="60"/>
  <c r="L30" i="60"/>
  <c r="L31" i="60"/>
  <c r="L32" i="60"/>
  <c r="L33" i="60"/>
  <c r="L34" i="60"/>
  <c r="L35" i="60"/>
  <c r="L36" i="60"/>
  <c r="L37" i="60"/>
  <c r="L38" i="60"/>
  <c r="L39" i="60"/>
  <c r="L40" i="60"/>
  <c r="L41" i="60"/>
  <c r="L42" i="60"/>
  <c r="L43" i="60"/>
  <c r="L44" i="60"/>
  <c r="L45" i="60"/>
  <c r="L46" i="60"/>
  <c r="L47" i="60"/>
  <c r="L48" i="60"/>
  <c r="L49" i="60"/>
  <c r="L50" i="60"/>
  <c r="L51" i="60"/>
  <c r="L52" i="60"/>
  <c r="L53" i="60"/>
  <c r="L54" i="60"/>
  <c r="L55" i="60"/>
  <c r="L56" i="60"/>
  <c r="L57" i="60"/>
  <c r="L58" i="60"/>
  <c r="L59" i="60"/>
  <c r="L60" i="60"/>
  <c r="L61" i="60"/>
  <c r="L62" i="60"/>
  <c r="L63" i="60"/>
  <c r="L64" i="60"/>
  <c r="L65" i="60"/>
  <c r="L66" i="60"/>
  <c r="L67" i="60"/>
  <c r="L68" i="60"/>
  <c r="L69" i="60"/>
  <c r="L70" i="60"/>
  <c r="L71" i="60"/>
  <c r="L72" i="60"/>
  <c r="L73" i="60"/>
  <c r="L74" i="60"/>
  <c r="L75" i="60"/>
  <c r="L76" i="60"/>
  <c r="L77" i="60"/>
  <c r="L78" i="60"/>
  <c r="L79" i="60"/>
  <c r="L80" i="60"/>
  <c r="L81" i="60"/>
  <c r="L82" i="60"/>
  <c r="L83" i="60"/>
  <c r="L84" i="60"/>
  <c r="L85" i="60"/>
  <c r="L86" i="60"/>
  <c r="L87" i="60"/>
  <c r="L88" i="60"/>
  <c r="L89" i="60"/>
  <c r="L90" i="60"/>
  <c r="L91" i="60"/>
  <c r="L92" i="60"/>
  <c r="L93" i="60"/>
  <c r="L94" i="60"/>
  <c r="L95" i="60"/>
  <c r="L96" i="60"/>
  <c r="L97" i="60"/>
  <c r="L98" i="60"/>
  <c r="L99" i="60"/>
  <c r="L100" i="60"/>
  <c r="L101" i="60"/>
  <c r="L102" i="60"/>
  <c r="L103" i="60"/>
  <c r="L104" i="60"/>
  <c r="L105" i="60"/>
  <c r="L106" i="60"/>
  <c r="L107" i="60"/>
  <c r="L108" i="60"/>
  <c r="L109" i="60"/>
  <c r="L110" i="60"/>
  <c r="L111" i="60"/>
  <c r="L112" i="60"/>
  <c r="L113" i="60"/>
  <c r="L114" i="60"/>
  <c r="L115" i="60"/>
  <c r="L116" i="60"/>
  <c r="L117" i="60"/>
  <c r="L118" i="60"/>
  <c r="L119" i="60"/>
  <c r="L120" i="60"/>
  <c r="L121" i="60"/>
  <c r="L122" i="60"/>
  <c r="L123" i="60"/>
  <c r="L124" i="60"/>
  <c r="L125" i="60"/>
  <c r="L126" i="60"/>
  <c r="L127" i="60"/>
  <c r="L128" i="60"/>
  <c r="L129" i="60"/>
  <c r="L130" i="60"/>
  <c r="L131" i="60"/>
  <c r="L132" i="60"/>
  <c r="L133" i="60"/>
  <c r="L134" i="60"/>
  <c r="L135" i="60"/>
  <c r="L136" i="60"/>
  <c r="L137" i="60"/>
  <c r="L138" i="60"/>
  <c r="L139" i="60"/>
  <c r="L140" i="60"/>
  <c r="L141" i="60"/>
  <c r="L142" i="60"/>
  <c r="L143" i="60"/>
  <c r="L144" i="60"/>
  <c r="L145" i="60"/>
  <c r="L146" i="60"/>
  <c r="L147" i="60"/>
  <c r="L148" i="60"/>
  <c r="L149" i="60"/>
  <c r="L150" i="60"/>
  <c r="L151" i="60"/>
  <c r="L152" i="60"/>
  <c r="L153" i="60"/>
  <c r="L154" i="60"/>
  <c r="L155" i="60"/>
  <c r="L156" i="60"/>
  <c r="L157" i="60"/>
  <c r="L158" i="60"/>
  <c r="L159" i="60"/>
  <c r="L160" i="60"/>
  <c r="L161" i="60"/>
  <c r="L162" i="60"/>
  <c r="L163" i="60"/>
  <c r="L164" i="60"/>
  <c r="L165" i="60"/>
  <c r="L166" i="60"/>
  <c r="L167" i="60"/>
  <c r="L168" i="60"/>
  <c r="L169" i="60"/>
  <c r="L170" i="60"/>
  <c r="L171" i="60"/>
  <c r="L172" i="60"/>
  <c r="L173" i="60"/>
  <c r="L174" i="60"/>
  <c r="L175" i="60"/>
  <c r="L176" i="60"/>
  <c r="L177" i="60"/>
  <c r="L178" i="60"/>
  <c r="L179" i="60"/>
  <c r="L180" i="60"/>
  <c r="L181" i="60"/>
  <c r="L182" i="60"/>
  <c r="L183" i="60"/>
  <c r="L184" i="60"/>
  <c r="L185" i="60"/>
  <c r="L186" i="60"/>
  <c r="L187" i="60"/>
  <c r="L188" i="60"/>
  <c r="L189" i="60"/>
  <c r="L190" i="60"/>
  <c r="L191" i="60"/>
  <c r="L192" i="60"/>
  <c r="L193" i="60"/>
  <c r="L194" i="60"/>
  <c r="L195" i="60"/>
  <c r="L196" i="60"/>
  <c r="L197" i="60"/>
  <c r="L198" i="60"/>
  <c r="L199" i="60"/>
  <c r="L200" i="60"/>
  <c r="L201" i="60"/>
  <c r="L202" i="60"/>
  <c r="L203" i="60"/>
  <c r="L204" i="60"/>
  <c r="L205" i="60"/>
  <c r="L206" i="60"/>
  <c r="L207" i="60"/>
  <c r="L208" i="60"/>
  <c r="L209" i="60"/>
  <c r="L210" i="60"/>
  <c r="L211" i="60"/>
  <c r="L212" i="60"/>
  <c r="L213" i="60"/>
  <c r="L214" i="60"/>
  <c r="L215" i="60"/>
  <c r="L216" i="60"/>
  <c r="L217" i="60"/>
  <c r="L218" i="60"/>
  <c r="L219" i="60"/>
  <c r="L220" i="60"/>
  <c r="L221" i="60"/>
  <c r="L222" i="60"/>
  <c r="L223" i="60"/>
  <c r="L224" i="60"/>
  <c r="L225" i="60"/>
  <c r="L226" i="60"/>
  <c r="L227" i="60"/>
  <c r="L228" i="60"/>
  <c r="L229" i="60"/>
  <c r="L230" i="60"/>
  <c r="L231" i="60"/>
  <c r="L232" i="60"/>
  <c r="L233" i="60"/>
  <c r="L234" i="60"/>
  <c r="L235" i="60"/>
  <c r="L236" i="60"/>
  <c r="L237" i="60"/>
  <c r="L238" i="60"/>
  <c r="L239" i="60"/>
  <c r="L240" i="60"/>
  <c r="L241" i="60"/>
  <c r="L242" i="60"/>
  <c r="L243" i="60"/>
  <c r="L244" i="60"/>
  <c r="L245" i="60"/>
  <c r="L246" i="60"/>
  <c r="L247" i="60"/>
  <c r="L248" i="60"/>
  <c r="L249" i="60"/>
  <c r="L250" i="60"/>
  <c r="L251" i="60"/>
  <c r="L252" i="60"/>
  <c r="L253" i="60"/>
  <c r="L254" i="60"/>
  <c r="L255" i="60"/>
  <c r="L256" i="60"/>
  <c r="L257" i="60"/>
  <c r="L258" i="60"/>
  <c r="L259" i="60"/>
  <c r="L260" i="60"/>
  <c r="L261" i="60"/>
  <c r="L262" i="60"/>
  <c r="L263" i="60"/>
  <c r="L264" i="60"/>
  <c r="L265" i="60"/>
  <c r="L266" i="60"/>
  <c r="L267" i="60"/>
  <c r="L268" i="60"/>
  <c r="L269" i="60"/>
  <c r="L270" i="60"/>
  <c r="L271" i="60"/>
  <c r="L272" i="60"/>
  <c r="L273" i="60"/>
  <c r="L274" i="60"/>
  <c r="L275" i="60"/>
  <c r="L276" i="60"/>
  <c r="L277" i="60"/>
  <c r="L278" i="60"/>
  <c r="L279" i="60"/>
  <c r="L280" i="60"/>
  <c r="L281" i="60"/>
  <c r="L282" i="60"/>
  <c r="L283" i="60"/>
  <c r="L284" i="60"/>
  <c r="L285" i="60"/>
  <c r="L286" i="60"/>
  <c r="L287" i="60"/>
  <c r="L288" i="60"/>
  <c r="L289" i="60"/>
  <c r="L290" i="60"/>
  <c r="L291" i="60"/>
  <c r="L292" i="60"/>
  <c r="L293" i="60"/>
  <c r="L294" i="60"/>
  <c r="L295" i="60"/>
  <c r="L296" i="60"/>
  <c r="L297" i="60"/>
  <c r="L298" i="60"/>
  <c r="L299" i="60"/>
  <c r="L300" i="60"/>
  <c r="L301" i="60"/>
  <c r="L302" i="60"/>
  <c r="L303" i="60"/>
  <c r="L304" i="60"/>
  <c r="L305" i="60"/>
  <c r="L306" i="60"/>
  <c r="L307" i="60"/>
  <c r="L308" i="60"/>
  <c r="L309" i="60"/>
  <c r="L310" i="60"/>
  <c r="L311" i="60"/>
  <c r="L312" i="60"/>
  <c r="L313" i="60"/>
  <c r="L314" i="60"/>
  <c r="L315" i="60"/>
  <c r="L316" i="60"/>
  <c r="L317" i="60"/>
  <c r="L318" i="60"/>
  <c r="L319" i="60"/>
  <c r="L320" i="60"/>
  <c r="L321" i="60"/>
  <c r="L322" i="60"/>
  <c r="L323" i="60"/>
  <c r="L324" i="60"/>
  <c r="L325" i="60"/>
  <c r="L326" i="60"/>
  <c r="L327" i="60"/>
  <c r="L328" i="60"/>
  <c r="L329" i="60"/>
  <c r="L330" i="60"/>
  <c r="L331" i="60"/>
  <c r="L332" i="60"/>
  <c r="L333" i="60"/>
  <c r="L334" i="60"/>
  <c r="L335" i="60"/>
  <c r="L336" i="60"/>
  <c r="L337" i="60"/>
  <c r="L338" i="60"/>
  <c r="L339" i="60"/>
  <c r="L340" i="60"/>
  <c r="L341" i="60"/>
  <c r="L342" i="60"/>
  <c r="L343" i="60"/>
  <c r="L344" i="60"/>
  <c r="L345" i="60"/>
  <c r="L346" i="60"/>
  <c r="L347" i="60"/>
  <c r="L348" i="60"/>
  <c r="L349" i="60"/>
  <c r="L350" i="60"/>
  <c r="L351" i="60"/>
  <c r="L352" i="60"/>
  <c r="L353" i="60"/>
  <c r="L354" i="60"/>
  <c r="L355" i="60"/>
  <c r="L356" i="60"/>
  <c r="L357" i="60"/>
  <c r="L358" i="60"/>
  <c r="L359" i="60"/>
  <c r="L360" i="60"/>
  <c r="L361" i="60"/>
  <c r="L362" i="60"/>
  <c r="L363" i="60"/>
  <c r="L364" i="60"/>
  <c r="L365" i="60"/>
  <c r="L366" i="60"/>
  <c r="L367" i="60"/>
  <c r="L368" i="60"/>
  <c r="L369" i="60"/>
  <c r="L370" i="60"/>
  <c r="L371" i="60"/>
  <c r="L372" i="60"/>
  <c r="L373" i="60"/>
  <c r="L374" i="60"/>
  <c r="L375" i="60"/>
  <c r="L376" i="60"/>
  <c r="L377" i="60"/>
  <c r="L378" i="60"/>
  <c r="L379" i="60"/>
  <c r="L380" i="60"/>
  <c r="L381" i="60"/>
  <c r="L382" i="60"/>
  <c r="L383" i="60"/>
  <c r="L384" i="60"/>
  <c r="L385" i="60"/>
  <c r="L386" i="60"/>
  <c r="L387" i="60"/>
  <c r="L388" i="60"/>
  <c r="L389" i="60"/>
  <c r="L390" i="60"/>
  <c r="L391" i="60"/>
  <c r="L392" i="60"/>
  <c r="L393" i="60"/>
  <c r="L394" i="60"/>
  <c r="L395" i="60"/>
  <c r="L396" i="60"/>
  <c r="L397" i="60"/>
  <c r="L398" i="60"/>
  <c r="L399" i="60"/>
  <c r="L400" i="60"/>
  <c r="L401" i="60"/>
  <c r="L402" i="60"/>
  <c r="L403" i="60"/>
  <c r="L404" i="60"/>
  <c r="L405" i="60"/>
  <c r="L406" i="60"/>
  <c r="L407" i="60"/>
  <c r="L408" i="60"/>
  <c r="L409" i="60"/>
  <c r="L410" i="60"/>
  <c r="L411" i="60"/>
  <c r="L412" i="60"/>
  <c r="L413" i="60"/>
  <c r="L414" i="60"/>
  <c r="L415" i="60"/>
  <c r="L416" i="60"/>
  <c r="L417" i="60"/>
  <c r="L418" i="60"/>
  <c r="L419" i="60"/>
  <c r="L420" i="60"/>
  <c r="L421" i="60"/>
  <c r="L422" i="60"/>
  <c r="L423" i="60"/>
  <c r="L424" i="60"/>
  <c r="L425" i="60"/>
  <c r="L426" i="60"/>
  <c r="L427" i="60"/>
  <c r="L428" i="60"/>
  <c r="L429" i="60"/>
  <c r="L430" i="60"/>
  <c r="L431" i="60"/>
  <c r="L432" i="60"/>
  <c r="L433" i="60"/>
  <c r="L434" i="60"/>
  <c r="L435" i="60"/>
  <c r="L436" i="60"/>
  <c r="L437" i="60"/>
  <c r="L438" i="60"/>
  <c r="L439" i="60"/>
  <c r="L440" i="60"/>
  <c r="L441" i="60"/>
  <c r="L442" i="60"/>
  <c r="L443" i="60"/>
  <c r="L444" i="60"/>
  <c r="L445" i="60"/>
  <c r="L446" i="60"/>
  <c r="L447" i="60"/>
  <c r="L448" i="60"/>
  <c r="L449" i="60"/>
  <c r="L450" i="60"/>
  <c r="L451" i="60"/>
  <c r="L452" i="60"/>
  <c r="L453" i="60"/>
  <c r="L454" i="60"/>
  <c r="L455" i="60"/>
  <c r="L456" i="60"/>
  <c r="L457" i="60"/>
  <c r="L458" i="60"/>
  <c r="L459" i="60"/>
  <c r="L460" i="60"/>
  <c r="L461" i="60"/>
  <c r="L462" i="60"/>
  <c r="L463" i="60"/>
  <c r="L464" i="60"/>
  <c r="L465" i="60"/>
  <c r="L466" i="60"/>
  <c r="L467" i="60"/>
  <c r="L468" i="60"/>
  <c r="L469" i="60"/>
  <c r="L470" i="60"/>
  <c r="L471" i="60"/>
  <c r="L472" i="60"/>
  <c r="L473" i="60"/>
  <c r="L474" i="60"/>
  <c r="L475" i="60"/>
  <c r="L476" i="60"/>
  <c r="L477" i="60"/>
  <c r="L478" i="60"/>
  <c r="L479" i="60"/>
  <c r="L480" i="60"/>
  <c r="L481" i="60"/>
  <c r="L482" i="60"/>
  <c r="L483" i="60"/>
  <c r="L484" i="60"/>
  <c r="L485" i="60"/>
  <c r="L486" i="60"/>
  <c r="L487" i="60"/>
  <c r="L488" i="60"/>
  <c r="L489" i="60"/>
  <c r="L490" i="60"/>
  <c r="L491" i="60"/>
  <c r="L492" i="60"/>
  <c r="L493" i="60"/>
  <c r="L494" i="60"/>
  <c r="L495" i="60"/>
  <c r="L496" i="60"/>
  <c r="L497" i="60"/>
  <c r="L498" i="60"/>
  <c r="L499" i="60"/>
  <c r="L500" i="60"/>
  <c r="L501" i="60"/>
  <c r="L502" i="60"/>
  <c r="L503" i="60"/>
  <c r="L504" i="60"/>
  <c r="L505" i="60"/>
  <c r="L506" i="60"/>
  <c r="L507" i="60"/>
  <c r="L508" i="60"/>
  <c r="L509" i="60"/>
  <c r="L510" i="60"/>
  <c r="L511" i="60"/>
  <c r="L512" i="60"/>
  <c r="L513" i="60"/>
  <c r="L514" i="60"/>
  <c r="L515" i="60"/>
  <c r="L516" i="60"/>
  <c r="L517" i="60"/>
  <c r="L518" i="60"/>
  <c r="L519" i="60"/>
  <c r="L520" i="60"/>
  <c r="L521" i="60"/>
  <c r="L522" i="60"/>
  <c r="L523" i="60"/>
  <c r="L524" i="60"/>
  <c r="L525" i="60"/>
  <c r="L526" i="60"/>
  <c r="L527" i="60"/>
  <c r="L528" i="60"/>
  <c r="L529" i="60"/>
  <c r="L530" i="60"/>
  <c r="L531" i="60"/>
  <c r="L532" i="60"/>
  <c r="L533" i="60"/>
  <c r="L534" i="60"/>
  <c r="L535" i="60"/>
  <c r="L536" i="60"/>
  <c r="L537" i="60"/>
  <c r="L538" i="60"/>
  <c r="L539" i="60"/>
  <c r="L540" i="60"/>
  <c r="L541" i="60"/>
  <c r="L542" i="60"/>
  <c r="L543" i="60"/>
  <c r="L544" i="60"/>
  <c r="L545" i="60"/>
  <c r="L546" i="60"/>
  <c r="L547" i="60"/>
  <c r="L548" i="60"/>
  <c r="L549" i="60"/>
  <c r="L550" i="60"/>
  <c r="L551" i="60"/>
  <c r="L552" i="60"/>
  <c r="L553" i="60"/>
  <c r="L554" i="60"/>
  <c r="L555" i="60"/>
  <c r="L556" i="60"/>
  <c r="L557" i="60"/>
  <c r="L558" i="60"/>
  <c r="L559" i="60"/>
  <c r="L560" i="60"/>
  <c r="L561" i="60"/>
  <c r="L562" i="60"/>
  <c r="L563" i="60"/>
  <c r="L564" i="60"/>
  <c r="L565" i="60"/>
  <c r="L566" i="60"/>
  <c r="L567" i="60"/>
  <c r="L568" i="60"/>
  <c r="L569" i="60"/>
  <c r="L570" i="60"/>
  <c r="L571" i="60"/>
  <c r="L572" i="60"/>
  <c r="L573" i="60"/>
  <c r="L574" i="60"/>
  <c r="L575" i="60"/>
  <c r="L576" i="60"/>
  <c r="L577" i="60"/>
  <c r="L578" i="60"/>
  <c r="L579" i="60"/>
  <c r="L580" i="60"/>
  <c r="L581" i="60"/>
  <c r="L582" i="60"/>
  <c r="L583" i="60"/>
  <c r="L584" i="60"/>
  <c r="L585" i="60"/>
  <c r="L586" i="60"/>
  <c r="L587" i="60"/>
  <c r="L588" i="60"/>
  <c r="L589" i="60"/>
  <c r="L590" i="60"/>
  <c r="L591" i="60"/>
  <c r="L592" i="60"/>
  <c r="L593" i="60"/>
  <c r="L594" i="60"/>
  <c r="L595" i="60"/>
  <c r="L596" i="60"/>
  <c r="L597" i="60"/>
  <c r="L598" i="60"/>
  <c r="L599" i="60"/>
  <c r="L600" i="60"/>
  <c r="L601" i="60"/>
  <c r="L602" i="60"/>
  <c r="L603" i="60"/>
  <c r="L604" i="60"/>
  <c r="L605" i="60"/>
  <c r="L606" i="60"/>
  <c r="L607" i="60"/>
  <c r="L608" i="60"/>
  <c r="L609" i="60"/>
  <c r="L610" i="60"/>
  <c r="L611" i="60"/>
  <c r="L612" i="60"/>
  <c r="L613" i="60"/>
  <c r="L614" i="60"/>
  <c r="L615" i="60"/>
  <c r="L616" i="60"/>
  <c r="L617" i="60"/>
  <c r="L618" i="60"/>
  <c r="L619" i="60"/>
  <c r="L620" i="60"/>
  <c r="L621" i="60"/>
  <c r="L622" i="60"/>
  <c r="L623" i="60"/>
  <c r="L624" i="60"/>
  <c r="L625" i="60"/>
  <c r="L626" i="60"/>
  <c r="L627" i="60"/>
  <c r="L628" i="60"/>
  <c r="L629" i="60"/>
  <c r="L630" i="60"/>
  <c r="L631" i="60"/>
  <c r="L632" i="60"/>
  <c r="L633" i="60"/>
  <c r="L634" i="60"/>
  <c r="L635" i="60"/>
  <c r="L636" i="60"/>
  <c r="L637" i="60"/>
  <c r="L638" i="60"/>
  <c r="L639" i="60"/>
  <c r="L640" i="60"/>
  <c r="L641" i="60"/>
  <c r="L642" i="60"/>
  <c r="L643" i="60"/>
  <c r="L644" i="60"/>
  <c r="L645" i="60"/>
  <c r="L646" i="60"/>
  <c r="L647" i="60"/>
  <c r="L648" i="60"/>
  <c r="L649" i="60"/>
  <c r="L650" i="60"/>
  <c r="L651" i="60"/>
  <c r="L652" i="60"/>
  <c r="L653" i="60"/>
  <c r="L654" i="60"/>
  <c r="L655" i="60"/>
  <c r="L656" i="60"/>
  <c r="L657" i="60"/>
  <c r="L658" i="60"/>
  <c r="L659" i="60"/>
  <c r="L660" i="60"/>
  <c r="L661" i="60"/>
  <c r="L662" i="60"/>
  <c r="L663" i="60"/>
  <c r="L664" i="60"/>
  <c r="L665" i="60"/>
  <c r="L666" i="60"/>
  <c r="L667" i="60"/>
  <c r="L668" i="60"/>
  <c r="L669" i="60"/>
  <c r="L670" i="60"/>
  <c r="L671" i="60"/>
  <c r="L672" i="60"/>
  <c r="L673" i="60"/>
  <c r="L674" i="60"/>
  <c r="L675" i="60"/>
  <c r="L676" i="60"/>
  <c r="L677" i="60"/>
  <c r="L678" i="60"/>
  <c r="L679" i="60"/>
  <c r="L680" i="60"/>
  <c r="L681" i="60"/>
  <c r="L682" i="60"/>
  <c r="L683" i="60"/>
  <c r="L684" i="60"/>
  <c r="L685" i="60"/>
  <c r="L686" i="60"/>
  <c r="L687" i="60"/>
  <c r="L688" i="60"/>
  <c r="L689" i="60"/>
  <c r="L690" i="60"/>
  <c r="L691" i="60"/>
  <c r="L692" i="60"/>
  <c r="L693" i="60"/>
  <c r="L694" i="60"/>
  <c r="L695" i="60"/>
  <c r="L696" i="60"/>
  <c r="L697" i="60"/>
  <c r="L698" i="60"/>
  <c r="L699" i="60"/>
  <c r="L700" i="60"/>
  <c r="L701" i="60"/>
  <c r="L702" i="60"/>
  <c r="L703" i="60"/>
  <c r="L704" i="60"/>
  <c r="L705" i="60"/>
  <c r="L706" i="60"/>
  <c r="L707" i="60"/>
  <c r="L708" i="60"/>
  <c r="L709" i="60"/>
  <c r="L710" i="60"/>
  <c r="L711" i="60"/>
  <c r="L712" i="60"/>
  <c r="L713" i="60"/>
  <c r="L714" i="60"/>
  <c r="L715" i="60"/>
  <c r="L716" i="60"/>
  <c r="L717" i="60"/>
  <c r="L718" i="60"/>
  <c r="L719" i="60"/>
  <c r="L720" i="60"/>
  <c r="L721" i="60"/>
  <c r="L722" i="60"/>
  <c r="L723" i="60"/>
  <c r="L724" i="60"/>
  <c r="L725" i="60"/>
  <c r="L726" i="60"/>
  <c r="L727" i="60"/>
  <c r="L728" i="60"/>
  <c r="L729" i="60"/>
  <c r="L730" i="60"/>
  <c r="L731" i="60"/>
  <c r="L732" i="60"/>
  <c r="L733" i="60"/>
  <c r="L734" i="60"/>
  <c r="L735" i="60"/>
  <c r="L736" i="60"/>
  <c r="L737" i="60"/>
  <c r="L738" i="60"/>
  <c r="L739" i="60"/>
  <c r="L740" i="60"/>
  <c r="L741" i="60"/>
  <c r="L742" i="60"/>
  <c r="L743" i="60"/>
  <c r="L744" i="60"/>
  <c r="L745" i="60"/>
  <c r="L746" i="60"/>
  <c r="L747" i="60"/>
  <c r="L748" i="60"/>
  <c r="L749" i="60"/>
  <c r="L750" i="60"/>
  <c r="L751" i="60"/>
  <c r="L752" i="60"/>
  <c r="L753" i="60"/>
  <c r="L754" i="60"/>
  <c r="L755" i="60"/>
  <c r="L756" i="60"/>
  <c r="L757" i="60"/>
  <c r="L758" i="60"/>
  <c r="L759" i="60"/>
  <c r="L760" i="60"/>
  <c r="L761" i="60"/>
  <c r="L762" i="60"/>
  <c r="L763" i="60"/>
  <c r="L764" i="60"/>
  <c r="L765" i="60"/>
  <c r="L766" i="60"/>
  <c r="L767" i="60"/>
  <c r="L768" i="60"/>
  <c r="L769" i="60"/>
  <c r="L770" i="60"/>
  <c r="L771" i="60"/>
  <c r="L772" i="60"/>
  <c r="L773" i="60"/>
  <c r="L774" i="60"/>
  <c r="L775" i="60"/>
  <c r="L776" i="60"/>
  <c r="L777" i="60"/>
  <c r="L778" i="60"/>
  <c r="L779" i="60"/>
  <c r="L780" i="60"/>
  <c r="L781" i="60"/>
  <c r="L782" i="60"/>
  <c r="L783" i="60"/>
  <c r="L784" i="60"/>
  <c r="L785" i="60"/>
  <c r="L786" i="60"/>
  <c r="L787" i="60"/>
  <c r="L788" i="60"/>
  <c r="L789" i="60"/>
  <c r="L790" i="60"/>
  <c r="L791" i="60"/>
  <c r="L792" i="60"/>
  <c r="L793" i="60"/>
  <c r="L794" i="60"/>
  <c r="L795" i="60"/>
  <c r="L796" i="60"/>
  <c r="L797" i="60"/>
  <c r="L798" i="60"/>
  <c r="L799" i="60"/>
  <c r="L800" i="60"/>
  <c r="L801" i="60"/>
  <c r="L802" i="60"/>
  <c r="L803" i="60"/>
  <c r="L804" i="60"/>
  <c r="L805" i="60"/>
  <c r="L806" i="60"/>
  <c r="L807" i="60"/>
  <c r="L808" i="60"/>
  <c r="L809" i="60"/>
  <c r="L810" i="60"/>
  <c r="L811" i="60"/>
  <c r="L812" i="60"/>
  <c r="L813" i="60"/>
  <c r="L814" i="60"/>
  <c r="L815" i="60"/>
  <c r="L816" i="60"/>
  <c r="L817" i="60"/>
  <c r="L818" i="60"/>
  <c r="L819" i="60"/>
  <c r="L820" i="60"/>
  <c r="L821" i="60"/>
  <c r="L822" i="60"/>
  <c r="L823" i="60"/>
  <c r="L824" i="60"/>
  <c r="L825" i="60"/>
  <c r="L826" i="60"/>
  <c r="L827" i="60"/>
  <c r="L828" i="60"/>
  <c r="L829" i="60"/>
  <c r="L830" i="60"/>
  <c r="L831" i="60"/>
  <c r="L832" i="60"/>
  <c r="L833" i="60"/>
  <c r="L834" i="60"/>
  <c r="L835" i="60"/>
  <c r="L836" i="60"/>
  <c r="L837" i="60"/>
  <c r="L838" i="60"/>
  <c r="L839" i="60"/>
  <c r="L840" i="60"/>
  <c r="L841" i="60"/>
  <c r="L842" i="60"/>
  <c r="L843" i="60"/>
  <c r="L844" i="60"/>
  <c r="L845" i="60"/>
  <c r="L846" i="60"/>
  <c r="L847" i="60"/>
  <c r="L848" i="60"/>
  <c r="L849" i="60"/>
  <c r="L850" i="60"/>
  <c r="L851" i="60"/>
  <c r="L852" i="60"/>
  <c r="L853" i="60"/>
  <c r="L854" i="60"/>
  <c r="L855" i="60"/>
  <c r="L856" i="60"/>
  <c r="L857" i="60"/>
  <c r="L858" i="60"/>
  <c r="L859" i="60"/>
  <c r="L860" i="60"/>
  <c r="L861" i="60"/>
  <c r="L862" i="60"/>
  <c r="L863" i="60"/>
  <c r="L864" i="60"/>
  <c r="L865" i="60"/>
  <c r="L866" i="60"/>
  <c r="L867" i="60"/>
  <c r="L868" i="60"/>
  <c r="L869" i="60"/>
  <c r="L870" i="60"/>
  <c r="L871" i="60"/>
  <c r="L872" i="60"/>
  <c r="L873" i="60"/>
  <c r="L874" i="60"/>
  <c r="L875" i="60"/>
  <c r="L876" i="60"/>
  <c r="L877" i="60"/>
  <c r="L878" i="60"/>
  <c r="L879" i="60"/>
  <c r="L880" i="60"/>
  <c r="L881" i="60"/>
  <c r="L882" i="60"/>
  <c r="L883" i="60"/>
  <c r="L884" i="60"/>
  <c r="L885" i="60"/>
  <c r="L886" i="60"/>
  <c r="L887" i="60"/>
  <c r="L888" i="60"/>
  <c r="L889" i="60"/>
  <c r="L890" i="60"/>
  <c r="L891" i="60"/>
  <c r="L892" i="60"/>
  <c r="L893" i="60"/>
  <c r="L894" i="60"/>
  <c r="L895" i="60"/>
  <c r="L896" i="60"/>
  <c r="L897" i="60"/>
  <c r="L898" i="60"/>
  <c r="L899" i="60"/>
  <c r="L900" i="60"/>
  <c r="L901" i="60"/>
  <c r="L902" i="60"/>
  <c r="L903" i="60"/>
  <c r="L904" i="60"/>
  <c r="L905" i="60"/>
  <c r="L906" i="60"/>
  <c r="L907" i="60"/>
  <c r="L908" i="60"/>
  <c r="L909" i="60"/>
  <c r="L910" i="60"/>
  <c r="L911" i="60"/>
  <c r="L912" i="60"/>
  <c r="L913" i="60"/>
  <c r="L914" i="60"/>
  <c r="L915" i="60"/>
  <c r="L916" i="60"/>
  <c r="L917" i="60"/>
  <c r="L918" i="60"/>
  <c r="L919" i="60"/>
  <c r="L920" i="60"/>
  <c r="L921" i="60"/>
  <c r="L922" i="60"/>
  <c r="L923" i="60"/>
  <c r="L924" i="60"/>
  <c r="L925" i="60"/>
  <c r="L926" i="60"/>
  <c r="L927" i="60"/>
  <c r="L928" i="60"/>
  <c r="L929" i="60"/>
  <c r="L930" i="60"/>
  <c r="L931" i="60"/>
  <c r="L932" i="60"/>
  <c r="L933" i="60"/>
  <c r="L934" i="60"/>
  <c r="L935" i="60"/>
  <c r="L936" i="60"/>
  <c r="L937" i="60"/>
  <c r="L938" i="60"/>
  <c r="L939" i="60"/>
  <c r="L940" i="60"/>
  <c r="L941" i="60"/>
  <c r="L942" i="60"/>
  <c r="L943" i="60"/>
  <c r="L944" i="60"/>
  <c r="L945" i="60"/>
  <c r="L946" i="60"/>
  <c r="L947" i="60"/>
  <c r="L948" i="60"/>
  <c r="L949" i="60"/>
  <c r="L950" i="60"/>
  <c r="L951" i="60"/>
  <c r="L952" i="60"/>
  <c r="L953" i="60"/>
  <c r="L954" i="60"/>
  <c r="L955" i="60"/>
  <c r="L956" i="60"/>
  <c r="L957" i="60"/>
  <c r="L958" i="60"/>
  <c r="L959" i="60"/>
  <c r="L960" i="60"/>
  <c r="L961" i="60"/>
  <c r="L962" i="60"/>
  <c r="L963" i="60"/>
  <c r="L964" i="60"/>
  <c r="L965" i="60"/>
  <c r="L966" i="60"/>
  <c r="L967" i="60"/>
  <c r="L968" i="60"/>
  <c r="L969" i="60"/>
  <c r="L970" i="60"/>
  <c r="L971" i="60"/>
  <c r="L972" i="60"/>
  <c r="L973" i="60"/>
  <c r="L974" i="60"/>
  <c r="L975" i="60"/>
  <c r="L976" i="60"/>
  <c r="L977" i="60"/>
  <c r="L978" i="60"/>
  <c r="L979" i="60"/>
  <c r="L980" i="60"/>
  <c r="L981" i="60"/>
  <c r="L982" i="60"/>
  <c r="L983" i="60"/>
  <c r="L984" i="60"/>
  <c r="L985" i="60"/>
  <c r="L986" i="60"/>
  <c r="L987" i="60"/>
  <c r="L988" i="60"/>
  <c r="L989" i="60"/>
  <c r="L990" i="60"/>
  <c r="L991" i="60"/>
  <c r="L992" i="60"/>
  <c r="L993" i="60"/>
  <c r="L994" i="60"/>
  <c r="L995" i="60"/>
  <c r="L996" i="60"/>
  <c r="L997" i="60"/>
  <c r="L998" i="60"/>
  <c r="L999" i="60"/>
  <c r="L1000" i="60"/>
  <c r="L1001" i="60"/>
  <c r="L1002" i="60"/>
  <c r="L1003" i="60"/>
  <c r="L1004" i="60"/>
  <c r="L1005" i="60"/>
  <c r="L1006" i="60"/>
  <c r="L1007" i="60"/>
  <c r="L1008" i="60"/>
  <c r="L1009" i="60"/>
  <c r="L1010" i="60"/>
  <c r="L1011" i="60"/>
  <c r="L1012" i="60"/>
  <c r="L1013" i="60"/>
  <c r="L1014" i="60"/>
  <c r="L1015" i="60"/>
  <c r="L1016" i="60"/>
  <c r="L1017" i="60"/>
  <c r="L1018" i="60"/>
  <c r="L1019" i="60"/>
  <c r="L1020" i="60"/>
  <c r="L1021" i="60"/>
  <c r="L1022" i="60"/>
  <c r="L1023" i="60"/>
  <c r="L1024" i="60"/>
  <c r="L1025" i="60"/>
  <c r="L1026" i="60"/>
  <c r="L1027" i="60"/>
  <c r="L1028" i="60"/>
  <c r="L1029" i="60"/>
  <c r="L1030" i="60"/>
  <c r="L1031" i="60"/>
  <c r="L1032" i="60"/>
  <c r="L1033" i="60"/>
  <c r="L1034" i="60"/>
  <c r="L1035" i="60"/>
  <c r="L1036" i="60"/>
  <c r="L1037" i="60"/>
  <c r="L1038" i="60"/>
  <c r="L1039" i="60"/>
  <c r="L1040" i="60"/>
  <c r="L1041" i="60"/>
  <c r="L1042" i="60"/>
  <c r="L1043" i="60"/>
  <c r="L1044" i="60"/>
  <c r="L1045" i="60"/>
  <c r="L1046" i="60"/>
  <c r="L1047" i="60"/>
  <c r="L1048" i="60"/>
  <c r="L1049" i="60"/>
  <c r="L1050" i="60"/>
  <c r="L1051" i="60"/>
  <c r="L1052" i="60"/>
  <c r="L1053" i="60"/>
  <c r="L1054" i="60"/>
  <c r="L1055" i="60"/>
  <c r="L1056" i="60"/>
  <c r="L1057" i="60"/>
  <c r="L1058" i="60"/>
  <c r="L1059" i="60"/>
  <c r="L1060" i="60"/>
  <c r="L1061" i="60"/>
  <c r="L1062" i="60"/>
  <c r="L1063" i="60"/>
  <c r="L1064" i="60"/>
  <c r="L1065" i="60"/>
  <c r="L1066" i="60"/>
  <c r="L1067" i="60"/>
  <c r="L1068" i="60"/>
  <c r="L1069" i="60"/>
  <c r="L1070" i="60"/>
  <c r="L1071" i="60"/>
  <c r="L1072" i="60"/>
  <c r="L1073" i="60"/>
  <c r="L1074" i="60"/>
  <c r="L1075" i="60"/>
  <c r="L1076" i="60"/>
  <c r="L1077" i="60"/>
  <c r="L1078" i="60"/>
  <c r="L1079" i="60"/>
  <c r="L1080" i="60"/>
  <c r="L1081" i="60"/>
  <c r="L1082" i="60"/>
  <c r="L1083" i="60"/>
  <c r="L1084" i="60"/>
  <c r="L1085" i="60"/>
  <c r="L1086" i="60"/>
  <c r="L1087" i="60"/>
  <c r="L1088" i="60"/>
  <c r="L1089" i="60"/>
  <c r="L1090" i="60"/>
  <c r="L1091" i="60"/>
  <c r="L1092" i="60"/>
  <c r="L1093" i="60"/>
  <c r="L1094" i="60"/>
  <c r="L1095" i="60"/>
  <c r="L1096" i="60"/>
  <c r="L1097" i="60"/>
  <c r="L1098" i="60"/>
  <c r="L1099" i="60"/>
  <c r="L1100" i="60"/>
  <c r="L7" i="60"/>
  <c r="O14" i="60"/>
  <c r="O1100" i="60"/>
  <c r="O9" i="60"/>
  <c r="O10" i="60"/>
  <c r="O11" i="60"/>
  <c r="O12" i="60"/>
  <c r="O13" i="60"/>
  <c r="O15" i="60"/>
  <c r="O16" i="60"/>
  <c r="O17" i="60"/>
  <c r="O18" i="60"/>
  <c r="O19" i="60"/>
  <c r="O20" i="60"/>
  <c r="O21" i="60"/>
  <c r="O22" i="60"/>
  <c r="O23" i="60"/>
  <c r="O24" i="60"/>
  <c r="O25" i="60"/>
  <c r="O26" i="60"/>
  <c r="O27" i="60"/>
  <c r="O28" i="60"/>
  <c r="O29" i="60"/>
  <c r="O30" i="60"/>
  <c r="O31" i="60"/>
  <c r="O32" i="60"/>
  <c r="O33" i="60"/>
  <c r="O34" i="60"/>
  <c r="O35" i="60"/>
  <c r="O36" i="60"/>
  <c r="O37" i="60"/>
  <c r="O38" i="60"/>
  <c r="O39" i="60"/>
  <c r="O40" i="60"/>
  <c r="O41" i="60"/>
  <c r="O42" i="60"/>
  <c r="O43" i="60"/>
  <c r="O44" i="60"/>
  <c r="O45" i="60"/>
  <c r="O46" i="60"/>
  <c r="O47" i="60"/>
  <c r="O48" i="60"/>
  <c r="O49" i="60"/>
  <c r="O50" i="60"/>
  <c r="O51" i="60"/>
  <c r="O52" i="60"/>
  <c r="O53" i="60"/>
  <c r="O54" i="60"/>
  <c r="O55" i="60"/>
  <c r="O56" i="60"/>
  <c r="O57" i="60"/>
  <c r="O58" i="60"/>
  <c r="O59" i="60"/>
  <c r="O60" i="60"/>
  <c r="O61" i="60"/>
  <c r="O62" i="60"/>
  <c r="O63" i="60"/>
  <c r="O64" i="60"/>
  <c r="O65" i="60"/>
  <c r="O66" i="60"/>
  <c r="O67" i="60"/>
  <c r="O68" i="60"/>
  <c r="O69" i="60"/>
  <c r="O70" i="60"/>
  <c r="O71" i="60"/>
  <c r="O72" i="60"/>
  <c r="O73" i="60"/>
  <c r="O74" i="60"/>
  <c r="O75" i="60"/>
  <c r="O76" i="60"/>
  <c r="O77" i="60"/>
  <c r="O78" i="60"/>
  <c r="O79" i="60"/>
  <c r="O80" i="60"/>
  <c r="O81" i="60"/>
  <c r="O82" i="60"/>
  <c r="O83" i="60"/>
  <c r="O84" i="60"/>
  <c r="O85" i="60"/>
  <c r="O86" i="60"/>
  <c r="O87" i="60"/>
  <c r="O88" i="60"/>
  <c r="O89" i="60"/>
  <c r="O90" i="60"/>
  <c r="O91" i="60"/>
  <c r="O92" i="60"/>
  <c r="O93" i="60"/>
  <c r="O94" i="60"/>
  <c r="O95" i="60"/>
  <c r="O96" i="60"/>
  <c r="O97" i="60"/>
  <c r="O98" i="60"/>
  <c r="O99" i="60"/>
  <c r="O100" i="60"/>
  <c r="O101" i="60"/>
  <c r="O102" i="60"/>
  <c r="O103" i="60"/>
  <c r="O104" i="60"/>
  <c r="O105" i="60"/>
  <c r="O106" i="60"/>
  <c r="O107" i="60"/>
  <c r="O108" i="60"/>
  <c r="O109" i="60"/>
  <c r="O110" i="60"/>
  <c r="O111" i="60"/>
  <c r="O112" i="60"/>
  <c r="O113" i="60"/>
  <c r="O114" i="60"/>
  <c r="O115" i="60"/>
  <c r="O116" i="60"/>
  <c r="O117" i="60"/>
  <c r="O118" i="60"/>
  <c r="O119" i="60"/>
  <c r="O120" i="60"/>
  <c r="O121" i="60"/>
  <c r="O122" i="60"/>
  <c r="O123" i="60"/>
  <c r="O124" i="60"/>
  <c r="O125" i="60"/>
  <c r="O126" i="60"/>
  <c r="O127" i="60"/>
  <c r="O128" i="60"/>
  <c r="O129" i="60"/>
  <c r="O130" i="60"/>
  <c r="O131" i="60"/>
  <c r="O132" i="60"/>
  <c r="O133" i="60"/>
  <c r="O134" i="60"/>
  <c r="O135" i="60"/>
  <c r="O136" i="60"/>
  <c r="O137" i="60"/>
  <c r="O138" i="60"/>
  <c r="O139" i="60"/>
  <c r="O140" i="60"/>
  <c r="O141" i="60"/>
  <c r="O142" i="60"/>
  <c r="O143" i="60"/>
  <c r="O144" i="60"/>
  <c r="O145" i="60"/>
  <c r="O146" i="60"/>
  <c r="O147" i="60"/>
  <c r="O148" i="60"/>
  <c r="O149" i="60"/>
  <c r="O150" i="60"/>
  <c r="O151" i="60"/>
  <c r="O152" i="60"/>
  <c r="O153" i="60"/>
  <c r="O154" i="60"/>
  <c r="O155" i="60"/>
  <c r="O156" i="60"/>
  <c r="O157" i="60"/>
  <c r="O158" i="60"/>
  <c r="O159" i="60"/>
  <c r="O160" i="60"/>
  <c r="O161" i="60"/>
  <c r="O162" i="60"/>
  <c r="O163" i="60"/>
  <c r="O164" i="60"/>
  <c r="O165" i="60"/>
  <c r="O166" i="60"/>
  <c r="O167" i="60"/>
  <c r="O168" i="60"/>
  <c r="O169" i="60"/>
  <c r="O170" i="60"/>
  <c r="O171" i="60"/>
  <c r="O172" i="60"/>
  <c r="O173" i="60"/>
  <c r="O174" i="60"/>
  <c r="O175" i="60"/>
  <c r="O176" i="60"/>
  <c r="O177" i="60"/>
  <c r="O178" i="60"/>
  <c r="O179" i="60"/>
  <c r="O180" i="60"/>
  <c r="O181" i="60"/>
  <c r="O182" i="60"/>
  <c r="O183" i="60"/>
  <c r="O184" i="60"/>
  <c r="O185" i="60"/>
  <c r="O186" i="60"/>
  <c r="O187" i="60"/>
  <c r="O188" i="60"/>
  <c r="O189" i="60"/>
  <c r="O190" i="60"/>
  <c r="O191" i="60"/>
  <c r="O192" i="60"/>
  <c r="O193" i="60"/>
  <c r="O194" i="60"/>
  <c r="O195" i="60"/>
  <c r="O196" i="60"/>
  <c r="O197" i="60"/>
  <c r="O198" i="60"/>
  <c r="O199" i="60"/>
  <c r="O200" i="60"/>
  <c r="O201" i="60"/>
  <c r="O202" i="60"/>
  <c r="O203" i="60"/>
  <c r="O204" i="60"/>
  <c r="O205" i="60"/>
  <c r="O206" i="60"/>
  <c r="O207" i="60"/>
  <c r="O208" i="60"/>
  <c r="O209" i="60"/>
  <c r="O210" i="60"/>
  <c r="O211" i="60"/>
  <c r="O212" i="60"/>
  <c r="O213" i="60"/>
  <c r="O214" i="60"/>
  <c r="O215" i="60"/>
  <c r="O216" i="60"/>
  <c r="O217" i="60"/>
  <c r="O218" i="60"/>
  <c r="O219" i="60"/>
  <c r="O220" i="60"/>
  <c r="O221" i="60"/>
  <c r="O222" i="60"/>
  <c r="O223" i="60"/>
  <c r="O224" i="60"/>
  <c r="O225" i="60"/>
  <c r="O226" i="60"/>
  <c r="O227" i="60"/>
  <c r="O228" i="60"/>
  <c r="O229" i="60"/>
  <c r="O230" i="60"/>
  <c r="O231" i="60"/>
  <c r="O232" i="60"/>
  <c r="O233" i="60"/>
  <c r="O234" i="60"/>
  <c r="O235" i="60"/>
  <c r="O236" i="60"/>
  <c r="O237" i="60"/>
  <c r="O238" i="60"/>
  <c r="O239" i="60"/>
  <c r="O240" i="60"/>
  <c r="O241" i="60"/>
  <c r="O242" i="60"/>
  <c r="O243" i="60"/>
  <c r="O244" i="60"/>
  <c r="O245" i="60"/>
  <c r="O246" i="60"/>
  <c r="O247" i="60"/>
  <c r="O248" i="60"/>
  <c r="O249" i="60"/>
  <c r="O250" i="60"/>
  <c r="O251" i="60"/>
  <c r="O252" i="60"/>
  <c r="O253" i="60"/>
  <c r="O254" i="60"/>
  <c r="O255" i="60"/>
  <c r="O256" i="60"/>
  <c r="O257" i="60"/>
  <c r="O258" i="60"/>
  <c r="O259" i="60"/>
  <c r="O260" i="60"/>
  <c r="O261" i="60"/>
  <c r="O262" i="60"/>
  <c r="O263" i="60"/>
  <c r="O264" i="60"/>
  <c r="O265" i="60"/>
  <c r="O266" i="60"/>
  <c r="O267" i="60"/>
  <c r="O268" i="60"/>
  <c r="O269" i="60"/>
  <c r="O270" i="60"/>
  <c r="O271" i="60"/>
  <c r="O272" i="60"/>
  <c r="O273" i="60"/>
  <c r="O274" i="60"/>
  <c r="O275" i="60"/>
  <c r="O276" i="60"/>
  <c r="O277" i="60"/>
  <c r="O278" i="60"/>
  <c r="O279" i="60"/>
  <c r="O280" i="60"/>
  <c r="O281" i="60"/>
  <c r="O282" i="60"/>
  <c r="O283" i="60"/>
  <c r="O284" i="60"/>
  <c r="O285" i="60"/>
  <c r="O286" i="60"/>
  <c r="O287" i="60"/>
  <c r="O288" i="60"/>
  <c r="O289" i="60"/>
  <c r="O290" i="60"/>
  <c r="O291" i="60"/>
  <c r="O292" i="60"/>
  <c r="O293" i="60"/>
  <c r="O294" i="60"/>
  <c r="O295" i="60"/>
  <c r="O296" i="60"/>
  <c r="O297" i="60"/>
  <c r="O298" i="60"/>
  <c r="O299" i="60"/>
  <c r="O300" i="60"/>
  <c r="O301" i="60"/>
  <c r="O302" i="60"/>
  <c r="O303" i="60"/>
  <c r="O304" i="60"/>
  <c r="O305" i="60"/>
  <c r="O306" i="60"/>
  <c r="O307" i="60"/>
  <c r="O308" i="60"/>
  <c r="O309" i="60"/>
  <c r="O310" i="60"/>
  <c r="O311" i="60"/>
  <c r="O312" i="60"/>
  <c r="O313" i="60"/>
  <c r="O314" i="60"/>
  <c r="O315" i="60"/>
  <c r="O316" i="60"/>
  <c r="O317" i="60"/>
  <c r="O318" i="60"/>
  <c r="O319" i="60"/>
  <c r="O320" i="60"/>
  <c r="O321" i="60"/>
  <c r="O322" i="60"/>
  <c r="O323" i="60"/>
  <c r="O324" i="60"/>
  <c r="O325" i="60"/>
  <c r="O326" i="60"/>
  <c r="O327" i="60"/>
  <c r="O328" i="60"/>
  <c r="O329" i="60"/>
  <c r="O330" i="60"/>
  <c r="O331" i="60"/>
  <c r="O332" i="60"/>
  <c r="O333" i="60"/>
  <c r="O334" i="60"/>
  <c r="O335" i="60"/>
  <c r="O336" i="60"/>
  <c r="O337" i="60"/>
  <c r="O338" i="60"/>
  <c r="O339" i="60"/>
  <c r="O340" i="60"/>
  <c r="O341" i="60"/>
  <c r="O342" i="60"/>
  <c r="O343" i="60"/>
  <c r="O344" i="60"/>
  <c r="O345" i="60"/>
  <c r="O346" i="60"/>
  <c r="O347" i="60"/>
  <c r="O348" i="60"/>
  <c r="O349" i="60"/>
  <c r="O350" i="60"/>
  <c r="O351" i="60"/>
  <c r="O352" i="60"/>
  <c r="O353" i="60"/>
  <c r="O354" i="60"/>
  <c r="O355" i="60"/>
  <c r="O356" i="60"/>
  <c r="O357" i="60"/>
  <c r="O358" i="60"/>
  <c r="O359" i="60"/>
  <c r="O360" i="60"/>
  <c r="O361" i="60"/>
  <c r="O362" i="60"/>
  <c r="O363" i="60"/>
  <c r="O364" i="60"/>
  <c r="O365" i="60"/>
  <c r="O366" i="60"/>
  <c r="O367" i="60"/>
  <c r="O368" i="60"/>
  <c r="O369" i="60"/>
  <c r="O370" i="60"/>
  <c r="O371" i="60"/>
  <c r="O372" i="60"/>
  <c r="O373" i="60"/>
  <c r="O374" i="60"/>
  <c r="O375" i="60"/>
  <c r="O376" i="60"/>
  <c r="O377" i="60"/>
  <c r="O378" i="60"/>
  <c r="O379" i="60"/>
  <c r="O380" i="60"/>
  <c r="O381" i="60"/>
  <c r="O382" i="60"/>
  <c r="O383" i="60"/>
  <c r="O384" i="60"/>
  <c r="O385" i="60"/>
  <c r="O386" i="60"/>
  <c r="O387" i="60"/>
  <c r="O388" i="60"/>
  <c r="O389" i="60"/>
  <c r="O390" i="60"/>
  <c r="O391" i="60"/>
  <c r="O392" i="60"/>
  <c r="O393" i="60"/>
  <c r="O394" i="60"/>
  <c r="O395" i="60"/>
  <c r="O396" i="60"/>
  <c r="O397" i="60"/>
  <c r="O398" i="60"/>
  <c r="O399" i="60"/>
  <c r="O400" i="60"/>
  <c r="O401" i="60"/>
  <c r="O402" i="60"/>
  <c r="O403" i="60"/>
  <c r="O404" i="60"/>
  <c r="O405" i="60"/>
  <c r="O406" i="60"/>
  <c r="O407" i="60"/>
  <c r="O408" i="60"/>
  <c r="O409" i="60"/>
  <c r="O410" i="60"/>
  <c r="O411" i="60"/>
  <c r="O412" i="60"/>
  <c r="O413" i="60"/>
  <c r="O414" i="60"/>
  <c r="O415" i="60"/>
  <c r="O416" i="60"/>
  <c r="O417" i="60"/>
  <c r="O418" i="60"/>
  <c r="O419" i="60"/>
  <c r="O420" i="60"/>
  <c r="O421" i="60"/>
  <c r="O422" i="60"/>
  <c r="O423" i="60"/>
  <c r="O424" i="60"/>
  <c r="O425" i="60"/>
  <c r="O426" i="60"/>
  <c r="O427" i="60"/>
  <c r="O428" i="60"/>
  <c r="O429" i="60"/>
  <c r="O430" i="60"/>
  <c r="O431" i="60"/>
  <c r="O432" i="60"/>
  <c r="O433" i="60"/>
  <c r="O434" i="60"/>
  <c r="O435" i="60"/>
  <c r="O436" i="60"/>
  <c r="O437" i="60"/>
  <c r="O438" i="60"/>
  <c r="O439" i="60"/>
  <c r="O440" i="60"/>
  <c r="O441" i="60"/>
  <c r="O442" i="60"/>
  <c r="O443" i="60"/>
  <c r="O444" i="60"/>
  <c r="O445" i="60"/>
  <c r="O446" i="60"/>
  <c r="O447" i="60"/>
  <c r="O448" i="60"/>
  <c r="O449" i="60"/>
  <c r="O450" i="60"/>
  <c r="O451" i="60"/>
  <c r="O452" i="60"/>
  <c r="O453" i="60"/>
  <c r="O454" i="60"/>
  <c r="O455" i="60"/>
  <c r="O456" i="60"/>
  <c r="O457" i="60"/>
  <c r="O458" i="60"/>
  <c r="O459" i="60"/>
  <c r="O460" i="60"/>
  <c r="O461" i="60"/>
  <c r="O462" i="60"/>
  <c r="O463" i="60"/>
  <c r="O464" i="60"/>
  <c r="O465" i="60"/>
  <c r="O466" i="60"/>
  <c r="O467" i="60"/>
  <c r="O468" i="60"/>
  <c r="O469" i="60"/>
  <c r="O470" i="60"/>
  <c r="O471" i="60"/>
  <c r="O472" i="60"/>
  <c r="O473" i="60"/>
  <c r="O474" i="60"/>
  <c r="O475" i="60"/>
  <c r="O476" i="60"/>
  <c r="O477" i="60"/>
  <c r="O478" i="60"/>
  <c r="O479" i="60"/>
  <c r="O480" i="60"/>
  <c r="O481" i="60"/>
  <c r="O482" i="60"/>
  <c r="O483" i="60"/>
  <c r="O484" i="60"/>
  <c r="O485" i="60"/>
  <c r="O486" i="60"/>
  <c r="O487" i="60"/>
  <c r="O488" i="60"/>
  <c r="O489" i="60"/>
  <c r="O490" i="60"/>
  <c r="O491" i="60"/>
  <c r="O492" i="60"/>
  <c r="O493" i="60"/>
  <c r="O494" i="60"/>
  <c r="O495" i="60"/>
  <c r="O496" i="60"/>
  <c r="O497" i="60"/>
  <c r="O498" i="60"/>
  <c r="O499" i="60"/>
  <c r="O500" i="60"/>
  <c r="O501" i="60"/>
  <c r="O502" i="60"/>
  <c r="O503" i="60"/>
  <c r="O504" i="60"/>
  <c r="O505" i="60"/>
  <c r="O506" i="60"/>
  <c r="O507" i="60"/>
  <c r="O508" i="60"/>
  <c r="O509" i="60"/>
  <c r="O510" i="60"/>
  <c r="O511" i="60"/>
  <c r="O512" i="60"/>
  <c r="O513" i="60"/>
  <c r="O514" i="60"/>
  <c r="O515" i="60"/>
  <c r="O516" i="60"/>
  <c r="O517" i="60"/>
  <c r="O518" i="60"/>
  <c r="O519" i="60"/>
  <c r="O520" i="60"/>
  <c r="O521" i="60"/>
  <c r="O522" i="60"/>
  <c r="O523" i="60"/>
  <c r="O524" i="60"/>
  <c r="O525" i="60"/>
  <c r="O526" i="60"/>
  <c r="O527" i="60"/>
  <c r="O528" i="60"/>
  <c r="O529" i="60"/>
  <c r="O530" i="60"/>
  <c r="O531" i="60"/>
  <c r="O532" i="60"/>
  <c r="O533" i="60"/>
  <c r="O534" i="60"/>
  <c r="O535" i="60"/>
  <c r="O536" i="60"/>
  <c r="O537" i="60"/>
  <c r="O538" i="60"/>
  <c r="O539" i="60"/>
  <c r="O540" i="60"/>
  <c r="O541" i="60"/>
  <c r="O542" i="60"/>
  <c r="O543" i="60"/>
  <c r="O544" i="60"/>
  <c r="O545" i="60"/>
  <c r="O546" i="60"/>
  <c r="O547" i="60"/>
  <c r="O548" i="60"/>
  <c r="O549" i="60"/>
  <c r="O550" i="60"/>
  <c r="O551" i="60"/>
  <c r="O552" i="60"/>
  <c r="O553" i="60"/>
  <c r="O554" i="60"/>
  <c r="O555" i="60"/>
  <c r="O556" i="60"/>
  <c r="O557" i="60"/>
  <c r="O558" i="60"/>
  <c r="O559" i="60"/>
  <c r="O560" i="60"/>
  <c r="O561" i="60"/>
  <c r="O562" i="60"/>
  <c r="O563" i="60"/>
  <c r="O564" i="60"/>
  <c r="O565" i="60"/>
  <c r="O566" i="60"/>
  <c r="O567" i="60"/>
  <c r="O568" i="60"/>
  <c r="O569" i="60"/>
  <c r="O570" i="60"/>
  <c r="O571" i="60"/>
  <c r="O572" i="60"/>
  <c r="O573" i="60"/>
  <c r="O574" i="60"/>
  <c r="O575" i="60"/>
  <c r="O576" i="60"/>
  <c r="O577" i="60"/>
  <c r="O578" i="60"/>
  <c r="O579" i="60"/>
  <c r="O580" i="60"/>
  <c r="O581" i="60"/>
  <c r="O582" i="60"/>
  <c r="O583" i="60"/>
  <c r="O584" i="60"/>
  <c r="O585" i="60"/>
  <c r="O586" i="60"/>
  <c r="O587" i="60"/>
  <c r="O588" i="60"/>
  <c r="O589" i="60"/>
  <c r="O590" i="60"/>
  <c r="O591" i="60"/>
  <c r="O592" i="60"/>
  <c r="O593" i="60"/>
  <c r="O594" i="60"/>
  <c r="O595" i="60"/>
  <c r="O596" i="60"/>
  <c r="O597" i="60"/>
  <c r="O598" i="60"/>
  <c r="O599" i="60"/>
  <c r="O600" i="60"/>
  <c r="O601" i="60"/>
  <c r="O602" i="60"/>
  <c r="O603" i="60"/>
  <c r="O604" i="60"/>
  <c r="O605" i="60"/>
  <c r="O606" i="60"/>
  <c r="O607" i="60"/>
  <c r="O608" i="60"/>
  <c r="O609" i="60"/>
  <c r="O610" i="60"/>
  <c r="O611" i="60"/>
  <c r="O612" i="60"/>
  <c r="O613" i="60"/>
  <c r="O614" i="60"/>
  <c r="O615" i="60"/>
  <c r="O616" i="60"/>
  <c r="O617" i="60"/>
  <c r="O618" i="60"/>
  <c r="O619" i="60"/>
  <c r="O620" i="60"/>
  <c r="O621" i="60"/>
  <c r="O622" i="60"/>
  <c r="O623" i="60"/>
  <c r="O624" i="60"/>
  <c r="O625" i="60"/>
  <c r="O626" i="60"/>
  <c r="O627" i="60"/>
  <c r="O628" i="60"/>
  <c r="O629" i="60"/>
  <c r="O630" i="60"/>
  <c r="O631" i="60"/>
  <c r="O632" i="60"/>
  <c r="O633" i="60"/>
  <c r="O634" i="60"/>
  <c r="O635" i="60"/>
  <c r="O636" i="60"/>
  <c r="O637" i="60"/>
  <c r="O638" i="60"/>
  <c r="O639" i="60"/>
  <c r="O640" i="60"/>
  <c r="O641" i="60"/>
  <c r="O642" i="60"/>
  <c r="O643" i="60"/>
  <c r="O644" i="60"/>
  <c r="O645" i="60"/>
  <c r="O646" i="60"/>
  <c r="O647" i="60"/>
  <c r="O648" i="60"/>
  <c r="O649" i="60"/>
  <c r="O650" i="60"/>
  <c r="O651" i="60"/>
  <c r="O652" i="60"/>
  <c r="O653" i="60"/>
  <c r="O654" i="60"/>
  <c r="O655" i="60"/>
  <c r="O656" i="60"/>
  <c r="O657" i="60"/>
  <c r="O658" i="60"/>
  <c r="O659" i="60"/>
  <c r="O660" i="60"/>
  <c r="O661" i="60"/>
  <c r="O662" i="60"/>
  <c r="O663" i="60"/>
  <c r="O664" i="60"/>
  <c r="O665" i="60"/>
  <c r="O666" i="60"/>
  <c r="O667" i="60"/>
  <c r="O668" i="60"/>
  <c r="O669" i="60"/>
  <c r="O670" i="60"/>
  <c r="O671" i="60"/>
  <c r="O672" i="60"/>
  <c r="O673" i="60"/>
  <c r="O674" i="60"/>
  <c r="O675" i="60"/>
  <c r="O676" i="60"/>
  <c r="O677" i="60"/>
  <c r="O678" i="60"/>
  <c r="O679" i="60"/>
  <c r="O680" i="60"/>
  <c r="O681" i="60"/>
  <c r="O682" i="60"/>
  <c r="O683" i="60"/>
  <c r="O684" i="60"/>
  <c r="O685" i="60"/>
  <c r="O686" i="60"/>
  <c r="O687" i="60"/>
  <c r="O688" i="60"/>
  <c r="O689" i="60"/>
  <c r="O690" i="60"/>
  <c r="O691" i="60"/>
  <c r="O692" i="60"/>
  <c r="O693" i="60"/>
  <c r="O694" i="60"/>
  <c r="O695" i="60"/>
  <c r="O696" i="60"/>
  <c r="O697" i="60"/>
  <c r="O698" i="60"/>
  <c r="O699" i="60"/>
  <c r="O700" i="60"/>
  <c r="O701" i="60"/>
  <c r="O702" i="60"/>
  <c r="O703" i="60"/>
  <c r="O704" i="60"/>
  <c r="O705" i="60"/>
  <c r="O706" i="60"/>
  <c r="O707" i="60"/>
  <c r="O708" i="60"/>
  <c r="O709" i="60"/>
  <c r="O710" i="60"/>
  <c r="O711" i="60"/>
  <c r="O712" i="60"/>
  <c r="O713" i="60"/>
  <c r="O714" i="60"/>
  <c r="O715" i="60"/>
  <c r="O716" i="60"/>
  <c r="O717" i="60"/>
  <c r="O718" i="60"/>
  <c r="O719" i="60"/>
  <c r="O720" i="60"/>
  <c r="O721" i="60"/>
  <c r="O722" i="60"/>
  <c r="O723" i="60"/>
  <c r="O724" i="60"/>
  <c r="O725" i="60"/>
  <c r="O726" i="60"/>
  <c r="O727" i="60"/>
  <c r="O728" i="60"/>
  <c r="O729" i="60"/>
  <c r="O730" i="60"/>
  <c r="O731" i="60"/>
  <c r="O732" i="60"/>
  <c r="O733" i="60"/>
  <c r="O734" i="60"/>
  <c r="O735" i="60"/>
  <c r="O736" i="60"/>
  <c r="O737" i="60"/>
  <c r="O738" i="60"/>
  <c r="O739" i="60"/>
  <c r="O740" i="60"/>
  <c r="O741" i="60"/>
  <c r="O742" i="60"/>
  <c r="O743" i="60"/>
  <c r="O744" i="60"/>
  <c r="O745" i="60"/>
  <c r="O746" i="60"/>
  <c r="O747" i="60"/>
  <c r="O748" i="60"/>
  <c r="O749" i="60"/>
  <c r="O750" i="60"/>
  <c r="O751" i="60"/>
  <c r="O752" i="60"/>
  <c r="O753" i="60"/>
  <c r="O754" i="60"/>
  <c r="O755" i="60"/>
  <c r="O756" i="60"/>
  <c r="O757" i="60"/>
  <c r="O758" i="60"/>
  <c r="O759" i="60"/>
  <c r="O760" i="60"/>
  <c r="O761" i="60"/>
  <c r="O762" i="60"/>
  <c r="O763" i="60"/>
  <c r="O764" i="60"/>
  <c r="O765" i="60"/>
  <c r="O766" i="60"/>
  <c r="O767" i="60"/>
  <c r="O768" i="60"/>
  <c r="O769" i="60"/>
  <c r="O770" i="60"/>
  <c r="O771" i="60"/>
  <c r="O772" i="60"/>
  <c r="O773" i="60"/>
  <c r="O774" i="60"/>
  <c r="O775" i="60"/>
  <c r="O776" i="60"/>
  <c r="O777" i="60"/>
  <c r="O778" i="60"/>
  <c r="O779" i="60"/>
  <c r="O780" i="60"/>
  <c r="O781" i="60"/>
  <c r="O782" i="60"/>
  <c r="O783" i="60"/>
  <c r="O784" i="60"/>
  <c r="O785" i="60"/>
  <c r="O786" i="60"/>
  <c r="O787" i="60"/>
  <c r="O788" i="60"/>
  <c r="O789" i="60"/>
  <c r="O790" i="60"/>
  <c r="O791" i="60"/>
  <c r="O792" i="60"/>
  <c r="O793" i="60"/>
  <c r="O794" i="60"/>
  <c r="O795" i="60"/>
  <c r="O796" i="60"/>
  <c r="O797" i="60"/>
  <c r="O798" i="60"/>
  <c r="O799" i="60"/>
  <c r="O800" i="60"/>
  <c r="O801" i="60"/>
  <c r="O802" i="60"/>
  <c r="O803" i="60"/>
  <c r="O804" i="60"/>
  <c r="O805" i="60"/>
  <c r="O806" i="60"/>
  <c r="O807" i="60"/>
  <c r="O808" i="60"/>
  <c r="O809" i="60"/>
  <c r="O810" i="60"/>
  <c r="O811" i="60"/>
  <c r="O812" i="60"/>
  <c r="O813" i="60"/>
  <c r="O814" i="60"/>
  <c r="O815" i="60"/>
  <c r="O816" i="60"/>
  <c r="O817" i="60"/>
  <c r="O818" i="60"/>
  <c r="O819" i="60"/>
  <c r="O820" i="60"/>
  <c r="O821" i="60"/>
  <c r="O822" i="60"/>
  <c r="O823" i="60"/>
  <c r="O824" i="60"/>
  <c r="O825" i="60"/>
  <c r="O826" i="60"/>
  <c r="O827" i="60"/>
  <c r="O828" i="60"/>
  <c r="O829" i="60"/>
  <c r="O830" i="60"/>
  <c r="O831" i="60"/>
  <c r="O832" i="60"/>
  <c r="O833" i="60"/>
  <c r="O834" i="60"/>
  <c r="O835" i="60"/>
  <c r="O836" i="60"/>
  <c r="O837" i="60"/>
  <c r="O838" i="60"/>
  <c r="O839" i="60"/>
  <c r="O840" i="60"/>
  <c r="O841" i="60"/>
  <c r="O842" i="60"/>
  <c r="O843" i="60"/>
  <c r="O844" i="60"/>
  <c r="O845" i="60"/>
  <c r="O846" i="60"/>
  <c r="O847" i="60"/>
  <c r="O848" i="60"/>
  <c r="O849" i="60"/>
  <c r="O850" i="60"/>
  <c r="O851" i="60"/>
  <c r="O852" i="60"/>
  <c r="O853" i="60"/>
  <c r="O854" i="60"/>
  <c r="O855" i="60"/>
  <c r="O856" i="60"/>
  <c r="O857" i="60"/>
  <c r="O858" i="60"/>
  <c r="O859" i="60"/>
  <c r="O860" i="60"/>
  <c r="O861" i="60"/>
  <c r="O862" i="60"/>
  <c r="O863" i="60"/>
  <c r="O864" i="60"/>
  <c r="O865" i="60"/>
  <c r="O866" i="60"/>
  <c r="O867" i="60"/>
  <c r="O868" i="60"/>
  <c r="O869" i="60"/>
  <c r="O870" i="60"/>
  <c r="O871" i="60"/>
  <c r="O872" i="60"/>
  <c r="O873" i="60"/>
  <c r="O874" i="60"/>
  <c r="O875" i="60"/>
  <c r="O876" i="60"/>
  <c r="O877" i="60"/>
  <c r="O878" i="60"/>
  <c r="O879" i="60"/>
  <c r="O880" i="60"/>
  <c r="O881" i="60"/>
  <c r="O882" i="60"/>
  <c r="O883" i="60"/>
  <c r="O884" i="60"/>
  <c r="O885" i="60"/>
  <c r="O886" i="60"/>
  <c r="O887" i="60"/>
  <c r="O888" i="60"/>
  <c r="O889" i="60"/>
  <c r="O890" i="60"/>
  <c r="O891" i="60"/>
  <c r="O892" i="60"/>
  <c r="O893" i="60"/>
  <c r="O894" i="60"/>
  <c r="O895" i="60"/>
  <c r="O896" i="60"/>
  <c r="O897" i="60"/>
  <c r="O898" i="60"/>
  <c r="O899" i="60"/>
  <c r="O900" i="60"/>
  <c r="O901" i="60"/>
  <c r="O902" i="60"/>
  <c r="O903" i="60"/>
  <c r="O904" i="60"/>
  <c r="O905" i="60"/>
  <c r="O906" i="60"/>
  <c r="O907" i="60"/>
  <c r="O908" i="60"/>
  <c r="O909" i="60"/>
  <c r="O910" i="60"/>
  <c r="O911" i="60"/>
  <c r="O912" i="60"/>
  <c r="O913" i="60"/>
  <c r="O914" i="60"/>
  <c r="O915" i="60"/>
  <c r="O916" i="60"/>
  <c r="O917" i="60"/>
  <c r="O918" i="60"/>
  <c r="O919" i="60"/>
  <c r="O920" i="60"/>
  <c r="O921" i="60"/>
  <c r="O922" i="60"/>
  <c r="O923" i="60"/>
  <c r="O924" i="60"/>
  <c r="O925" i="60"/>
  <c r="O926" i="60"/>
  <c r="O927" i="60"/>
  <c r="O928" i="60"/>
  <c r="O929" i="60"/>
  <c r="O930" i="60"/>
  <c r="O931" i="60"/>
  <c r="O932" i="60"/>
  <c r="O933" i="60"/>
  <c r="O934" i="60"/>
  <c r="O935" i="60"/>
  <c r="O936" i="60"/>
  <c r="O937" i="60"/>
  <c r="O938" i="60"/>
  <c r="O939" i="60"/>
  <c r="O940" i="60"/>
  <c r="O941" i="60"/>
  <c r="O942" i="60"/>
  <c r="O943" i="60"/>
  <c r="O944" i="60"/>
  <c r="O945" i="60"/>
  <c r="O946" i="60"/>
  <c r="O947" i="60"/>
  <c r="O948" i="60"/>
  <c r="O949" i="60"/>
  <c r="O950" i="60"/>
  <c r="O951" i="60"/>
  <c r="O952" i="60"/>
  <c r="O953" i="60"/>
  <c r="O954" i="60"/>
  <c r="O955" i="60"/>
  <c r="O956" i="60"/>
  <c r="O957" i="60"/>
  <c r="O958" i="60"/>
  <c r="O959" i="60"/>
  <c r="O960" i="60"/>
  <c r="O961" i="60"/>
  <c r="O962" i="60"/>
  <c r="O963" i="60"/>
  <c r="O964" i="60"/>
  <c r="O965" i="60"/>
  <c r="O966" i="60"/>
  <c r="O967" i="60"/>
  <c r="O968" i="60"/>
  <c r="O969" i="60"/>
  <c r="O970" i="60"/>
  <c r="O971" i="60"/>
  <c r="O972" i="60"/>
  <c r="O973" i="60"/>
  <c r="O974" i="60"/>
  <c r="O975" i="60"/>
  <c r="O976" i="60"/>
  <c r="O977" i="60"/>
  <c r="O978" i="60"/>
  <c r="O979" i="60"/>
  <c r="O980" i="60"/>
  <c r="O981" i="60"/>
  <c r="O982" i="60"/>
  <c r="O983" i="60"/>
  <c r="O984" i="60"/>
  <c r="O985" i="60"/>
  <c r="O986" i="60"/>
  <c r="O987" i="60"/>
  <c r="O988" i="60"/>
  <c r="O989" i="60"/>
  <c r="O990" i="60"/>
  <c r="O991" i="60"/>
  <c r="O992" i="60"/>
  <c r="O993" i="60"/>
  <c r="O994" i="60"/>
  <c r="O995" i="60"/>
  <c r="O996" i="60"/>
  <c r="O997" i="60"/>
  <c r="O998" i="60"/>
  <c r="O999" i="60"/>
  <c r="O1000" i="60"/>
  <c r="O1001" i="60"/>
  <c r="O1002" i="60"/>
  <c r="O1003" i="60"/>
  <c r="O1004" i="60"/>
  <c r="O1005" i="60"/>
  <c r="O1006" i="60"/>
  <c r="O1007" i="60"/>
  <c r="O1008" i="60"/>
  <c r="O1009" i="60"/>
  <c r="O1010" i="60"/>
  <c r="O1011" i="60"/>
  <c r="O1012" i="60"/>
  <c r="O1013" i="60"/>
  <c r="O1014" i="60"/>
  <c r="O1015" i="60"/>
  <c r="O1016" i="60"/>
  <c r="O1017" i="60"/>
  <c r="O1018" i="60"/>
  <c r="O1019" i="60"/>
  <c r="O1020" i="60"/>
  <c r="O1021" i="60"/>
  <c r="O1022" i="60"/>
  <c r="O1023" i="60"/>
  <c r="O1024" i="60"/>
  <c r="O1025" i="60"/>
  <c r="O1026" i="60"/>
  <c r="O1027" i="60"/>
  <c r="O1028" i="60"/>
  <c r="O1029" i="60"/>
  <c r="O1030" i="60"/>
  <c r="O1031" i="60"/>
  <c r="O1032" i="60"/>
  <c r="O1033" i="60"/>
  <c r="O1034" i="60"/>
  <c r="O1035" i="60"/>
  <c r="O1036" i="60"/>
  <c r="O1037" i="60"/>
  <c r="O1038" i="60"/>
  <c r="O1039" i="60"/>
  <c r="O1040" i="60"/>
  <c r="O1041" i="60"/>
  <c r="O1042" i="60"/>
  <c r="O1043" i="60"/>
  <c r="O1044" i="60"/>
  <c r="O1045" i="60"/>
  <c r="O1046" i="60"/>
  <c r="O1047" i="60"/>
  <c r="O1048" i="60"/>
  <c r="O1049" i="60"/>
  <c r="O1050" i="60"/>
  <c r="O1051" i="60"/>
  <c r="O1052" i="60"/>
  <c r="O1053" i="60"/>
  <c r="O1054" i="60"/>
  <c r="O1055" i="60"/>
  <c r="O1056" i="60"/>
  <c r="O1057" i="60"/>
  <c r="O1058" i="60"/>
  <c r="O1059" i="60"/>
  <c r="O1060" i="60"/>
  <c r="O1061" i="60"/>
  <c r="O1062" i="60"/>
  <c r="O1063" i="60"/>
  <c r="O1064" i="60"/>
  <c r="O1065" i="60"/>
  <c r="O1066" i="60"/>
  <c r="O1067" i="60"/>
  <c r="O1068" i="60"/>
  <c r="O1069" i="60"/>
  <c r="O1070" i="60"/>
  <c r="O1071" i="60"/>
  <c r="O1072" i="60"/>
  <c r="O1073" i="60"/>
  <c r="O1074" i="60"/>
  <c r="O1075" i="60"/>
  <c r="O1076" i="60"/>
  <c r="O1077" i="60"/>
  <c r="O1078" i="60"/>
  <c r="O1079" i="60"/>
  <c r="O1080" i="60"/>
  <c r="O1081" i="60"/>
  <c r="O1082" i="60"/>
  <c r="O1083" i="60"/>
  <c r="O1084" i="60"/>
  <c r="O1085" i="60"/>
  <c r="O1086" i="60"/>
  <c r="O1087" i="60"/>
  <c r="O1088" i="60"/>
  <c r="O1089" i="60"/>
  <c r="O1090" i="60"/>
  <c r="O1091" i="60"/>
  <c r="O1092" i="60"/>
  <c r="O1093" i="60"/>
  <c r="O1094" i="60"/>
  <c r="O1095" i="60"/>
  <c r="O1096" i="60"/>
  <c r="O1097" i="60"/>
  <c r="O1098" i="60"/>
  <c r="O1099" i="60"/>
  <c r="T9" i="60"/>
  <c r="T10" i="60"/>
  <c r="T11" i="60"/>
  <c r="T12" i="60"/>
  <c r="T13" i="60"/>
  <c r="T14" i="60"/>
  <c r="T15" i="60"/>
  <c r="T16" i="60"/>
  <c r="T17" i="60"/>
  <c r="T18" i="60"/>
  <c r="T19" i="60"/>
  <c r="T20" i="60"/>
  <c r="T21" i="60"/>
  <c r="T22" i="60"/>
  <c r="T23" i="60"/>
  <c r="T24" i="60"/>
  <c r="T25" i="60"/>
  <c r="T26" i="60"/>
  <c r="T27" i="60"/>
  <c r="T28" i="60"/>
  <c r="T29" i="60"/>
  <c r="T30" i="60"/>
  <c r="T31" i="60"/>
  <c r="T32" i="60"/>
  <c r="T33" i="60"/>
  <c r="T34" i="60"/>
  <c r="T35" i="60"/>
  <c r="T36" i="60"/>
  <c r="T37" i="60"/>
  <c r="T38" i="60"/>
  <c r="T39" i="60"/>
  <c r="T40" i="60"/>
  <c r="T41" i="60"/>
  <c r="T42" i="60"/>
  <c r="T43" i="60"/>
  <c r="T44" i="60"/>
  <c r="T45" i="60"/>
  <c r="T46" i="60"/>
  <c r="T47" i="60"/>
  <c r="T48" i="60"/>
  <c r="T49" i="60"/>
  <c r="T50" i="60"/>
  <c r="T51" i="60"/>
  <c r="T52" i="60"/>
  <c r="T53" i="60"/>
  <c r="T54" i="60"/>
  <c r="T55" i="60"/>
  <c r="T56" i="60"/>
  <c r="T57" i="60"/>
  <c r="T58" i="60"/>
  <c r="T59" i="60"/>
  <c r="T60" i="60"/>
  <c r="T61" i="60"/>
  <c r="T62" i="60"/>
  <c r="T63" i="60"/>
  <c r="T64" i="60"/>
  <c r="T65" i="60"/>
  <c r="T66" i="60"/>
  <c r="T67" i="60"/>
  <c r="T68" i="60"/>
  <c r="T69" i="60"/>
  <c r="T70" i="60"/>
  <c r="T71" i="60"/>
  <c r="T72" i="60"/>
  <c r="T73" i="60"/>
  <c r="T74" i="60"/>
  <c r="T75" i="60"/>
  <c r="T76" i="60"/>
  <c r="T77" i="60"/>
  <c r="T78" i="60"/>
  <c r="T79" i="60"/>
  <c r="T80" i="60"/>
  <c r="T81" i="60"/>
  <c r="T82" i="60"/>
  <c r="T83" i="60"/>
  <c r="T84" i="60"/>
  <c r="T85" i="60"/>
  <c r="T86" i="60"/>
  <c r="T87" i="60"/>
  <c r="T88" i="60"/>
  <c r="T89" i="60"/>
  <c r="T90" i="60"/>
  <c r="T91" i="60"/>
  <c r="T92" i="60"/>
  <c r="T93" i="60"/>
  <c r="T94" i="60"/>
  <c r="T95" i="60"/>
  <c r="T96" i="60"/>
  <c r="T97" i="60"/>
  <c r="T98" i="60"/>
  <c r="T99" i="60"/>
  <c r="T100" i="60"/>
  <c r="T101" i="60"/>
  <c r="T102" i="60"/>
  <c r="T103" i="60"/>
  <c r="T104" i="60"/>
  <c r="T105" i="60"/>
  <c r="T106" i="60"/>
  <c r="T107" i="60"/>
  <c r="T108" i="60"/>
  <c r="T109" i="60"/>
  <c r="T110" i="60"/>
  <c r="T111" i="60"/>
  <c r="T112" i="60"/>
  <c r="T113" i="60"/>
  <c r="T114" i="60"/>
  <c r="T115" i="60"/>
  <c r="T116" i="60"/>
  <c r="T117" i="60"/>
  <c r="T118" i="60"/>
  <c r="T119" i="60"/>
  <c r="T120" i="60"/>
  <c r="T121" i="60"/>
  <c r="T122" i="60"/>
  <c r="T123" i="60"/>
  <c r="T124" i="60"/>
  <c r="T125" i="60"/>
  <c r="T126" i="60"/>
  <c r="T127" i="60"/>
  <c r="T128" i="60"/>
  <c r="T129" i="60"/>
  <c r="T130" i="60"/>
  <c r="T131" i="60"/>
  <c r="T132" i="60"/>
  <c r="T133" i="60"/>
  <c r="T134" i="60"/>
  <c r="T135" i="60"/>
  <c r="T136" i="60"/>
  <c r="T137" i="60"/>
  <c r="T138" i="60"/>
  <c r="T139" i="60"/>
  <c r="T140" i="60"/>
  <c r="T141" i="60"/>
  <c r="T142" i="60"/>
  <c r="T143" i="60"/>
  <c r="T144" i="60"/>
  <c r="T145" i="60"/>
  <c r="T146" i="60"/>
  <c r="T147" i="60"/>
  <c r="T148" i="60"/>
  <c r="T149" i="60"/>
  <c r="T150" i="60"/>
  <c r="T151" i="60"/>
  <c r="T152" i="60"/>
  <c r="T153" i="60"/>
  <c r="T154" i="60"/>
  <c r="T155" i="60"/>
  <c r="T156" i="60"/>
  <c r="T157" i="60"/>
  <c r="T158" i="60"/>
  <c r="T159" i="60"/>
  <c r="T160" i="60"/>
  <c r="T161" i="60"/>
  <c r="T162" i="60"/>
  <c r="T163" i="60"/>
  <c r="T164" i="60"/>
  <c r="T165" i="60"/>
  <c r="T166" i="60"/>
  <c r="T167" i="60"/>
  <c r="T168" i="60"/>
  <c r="T169" i="60"/>
  <c r="T170" i="60"/>
  <c r="T171" i="60"/>
  <c r="T172" i="60"/>
  <c r="T173" i="60"/>
  <c r="T174" i="60"/>
  <c r="T175" i="60"/>
  <c r="T176" i="60"/>
  <c r="T177" i="60"/>
  <c r="T178" i="60"/>
  <c r="T179" i="60"/>
  <c r="T180" i="60"/>
  <c r="T181" i="60"/>
  <c r="T182" i="60"/>
  <c r="T183" i="60"/>
  <c r="T184" i="60"/>
  <c r="T185" i="60"/>
  <c r="T186" i="60"/>
  <c r="T187" i="60"/>
  <c r="T188" i="60"/>
  <c r="T189" i="60"/>
  <c r="T190" i="60"/>
  <c r="T191" i="60"/>
  <c r="T192" i="60"/>
  <c r="T193" i="60"/>
  <c r="T194" i="60"/>
  <c r="T195" i="60"/>
  <c r="T196" i="60"/>
  <c r="T197" i="60"/>
  <c r="T198" i="60"/>
  <c r="T199" i="60"/>
  <c r="T200" i="60"/>
  <c r="T201" i="60"/>
  <c r="T202" i="60"/>
  <c r="T203" i="60"/>
  <c r="T204" i="60"/>
  <c r="T205" i="60"/>
  <c r="T206" i="60"/>
  <c r="T207" i="60"/>
  <c r="T208" i="60"/>
  <c r="T209" i="60"/>
  <c r="T210" i="60"/>
  <c r="T211" i="60"/>
  <c r="T212" i="60"/>
  <c r="T213" i="60"/>
  <c r="T214" i="60"/>
  <c r="T215" i="60"/>
  <c r="T216" i="60"/>
  <c r="T217" i="60"/>
  <c r="T218" i="60"/>
  <c r="T219" i="60"/>
  <c r="T220" i="60"/>
  <c r="T221" i="60"/>
  <c r="T222" i="60"/>
  <c r="T223" i="60"/>
  <c r="T224" i="60"/>
  <c r="T225" i="60"/>
  <c r="T226" i="60"/>
  <c r="T227" i="60"/>
  <c r="T228" i="60"/>
  <c r="T229" i="60"/>
  <c r="T230" i="60"/>
  <c r="T231" i="60"/>
  <c r="T232" i="60"/>
  <c r="T233" i="60"/>
  <c r="T234" i="60"/>
  <c r="T235" i="60"/>
  <c r="T236" i="60"/>
  <c r="T237" i="60"/>
  <c r="T238" i="60"/>
  <c r="T239" i="60"/>
  <c r="T240" i="60"/>
  <c r="T241" i="60"/>
  <c r="T242" i="60"/>
  <c r="T243" i="60"/>
  <c r="T244" i="60"/>
  <c r="T245" i="60"/>
  <c r="T246" i="60"/>
  <c r="T247" i="60"/>
  <c r="T248" i="60"/>
  <c r="T249" i="60"/>
  <c r="T250" i="60"/>
  <c r="T251" i="60"/>
  <c r="T252" i="60"/>
  <c r="T253" i="60"/>
  <c r="T254" i="60"/>
  <c r="T255" i="60"/>
  <c r="T256" i="60"/>
  <c r="T257" i="60"/>
  <c r="T258" i="60"/>
  <c r="T259" i="60"/>
  <c r="T260" i="60"/>
  <c r="T261" i="60"/>
  <c r="T262" i="60"/>
  <c r="T263" i="60"/>
  <c r="T264" i="60"/>
  <c r="T265" i="60"/>
  <c r="T266" i="60"/>
  <c r="T267" i="60"/>
  <c r="T268" i="60"/>
  <c r="T269" i="60"/>
  <c r="T270" i="60"/>
  <c r="T271" i="60"/>
  <c r="T272" i="60"/>
  <c r="T273" i="60"/>
  <c r="T274" i="60"/>
  <c r="T275" i="60"/>
  <c r="T276" i="60"/>
  <c r="T277" i="60"/>
  <c r="T278" i="60"/>
  <c r="T279" i="60"/>
  <c r="T280" i="60"/>
  <c r="T281" i="60"/>
  <c r="T282" i="60"/>
  <c r="T283" i="60"/>
  <c r="T284" i="60"/>
  <c r="T285" i="60"/>
  <c r="T286" i="60"/>
  <c r="T287" i="60"/>
  <c r="T288" i="60"/>
  <c r="T289" i="60"/>
  <c r="T290" i="60"/>
  <c r="T291" i="60"/>
  <c r="T292" i="60"/>
  <c r="T293" i="60"/>
  <c r="T294" i="60"/>
  <c r="T295" i="60"/>
  <c r="T296" i="60"/>
  <c r="T297" i="60"/>
  <c r="T298" i="60"/>
  <c r="T299" i="60"/>
  <c r="T300" i="60"/>
  <c r="T301" i="60"/>
  <c r="T302" i="60"/>
  <c r="T303" i="60"/>
  <c r="T304" i="60"/>
  <c r="T305" i="60"/>
  <c r="T306" i="60"/>
  <c r="T307" i="60"/>
  <c r="T308" i="60"/>
  <c r="T309" i="60"/>
  <c r="T310" i="60"/>
  <c r="T311" i="60"/>
  <c r="T312" i="60"/>
  <c r="T313" i="60"/>
  <c r="T314" i="60"/>
  <c r="T315" i="60"/>
  <c r="T316" i="60"/>
  <c r="T317" i="60"/>
  <c r="T318" i="60"/>
  <c r="T319" i="60"/>
  <c r="T320" i="60"/>
  <c r="T321" i="60"/>
  <c r="T322" i="60"/>
  <c r="T323" i="60"/>
  <c r="T324" i="60"/>
  <c r="T325" i="60"/>
  <c r="T326" i="60"/>
  <c r="T327" i="60"/>
  <c r="T328" i="60"/>
  <c r="T329" i="60"/>
  <c r="T330" i="60"/>
  <c r="T331" i="60"/>
  <c r="T332" i="60"/>
  <c r="T333" i="60"/>
  <c r="T334" i="60"/>
  <c r="T335" i="60"/>
  <c r="T336" i="60"/>
  <c r="T337" i="60"/>
  <c r="T338" i="60"/>
  <c r="T339" i="60"/>
  <c r="T340" i="60"/>
  <c r="T341" i="60"/>
  <c r="T342" i="60"/>
  <c r="T343" i="60"/>
  <c r="T344" i="60"/>
  <c r="T345" i="60"/>
  <c r="T346" i="60"/>
  <c r="T347" i="60"/>
  <c r="T348" i="60"/>
  <c r="T349" i="60"/>
  <c r="T350" i="60"/>
  <c r="T351" i="60"/>
  <c r="T352" i="60"/>
  <c r="T353" i="60"/>
  <c r="T354" i="60"/>
  <c r="T355" i="60"/>
  <c r="T356" i="60"/>
  <c r="T357" i="60"/>
  <c r="T358" i="60"/>
  <c r="T359" i="60"/>
  <c r="T360" i="60"/>
  <c r="T361" i="60"/>
  <c r="T362" i="60"/>
  <c r="T363" i="60"/>
  <c r="T364" i="60"/>
  <c r="T365" i="60"/>
  <c r="T366" i="60"/>
  <c r="T367" i="60"/>
  <c r="T368" i="60"/>
  <c r="T369" i="60"/>
  <c r="T370" i="60"/>
  <c r="T371" i="60"/>
  <c r="T372" i="60"/>
  <c r="T373" i="60"/>
  <c r="T374" i="60"/>
  <c r="T375" i="60"/>
  <c r="T376" i="60"/>
  <c r="T377" i="60"/>
  <c r="T378" i="60"/>
  <c r="T379" i="60"/>
  <c r="T380" i="60"/>
  <c r="T381" i="60"/>
  <c r="T382" i="60"/>
  <c r="T383" i="60"/>
  <c r="T384" i="60"/>
  <c r="T385" i="60"/>
  <c r="T386" i="60"/>
  <c r="T387" i="60"/>
  <c r="T388" i="60"/>
  <c r="T389" i="60"/>
  <c r="T390" i="60"/>
  <c r="T391" i="60"/>
  <c r="T392" i="60"/>
  <c r="T393" i="60"/>
  <c r="T394" i="60"/>
  <c r="T395" i="60"/>
  <c r="T396" i="60"/>
  <c r="T397" i="60"/>
  <c r="T398" i="60"/>
  <c r="T399" i="60"/>
  <c r="T400" i="60"/>
  <c r="T401" i="60"/>
  <c r="T402" i="60"/>
  <c r="T403" i="60"/>
  <c r="T404" i="60"/>
  <c r="T405" i="60"/>
  <c r="T406" i="60"/>
  <c r="T407" i="60"/>
  <c r="T408" i="60"/>
  <c r="T409" i="60"/>
  <c r="T410" i="60"/>
  <c r="T411" i="60"/>
  <c r="T412" i="60"/>
  <c r="T413" i="60"/>
  <c r="T414" i="60"/>
  <c r="T415" i="60"/>
  <c r="T416" i="60"/>
  <c r="T417" i="60"/>
  <c r="T418" i="60"/>
  <c r="T419" i="60"/>
  <c r="T420" i="60"/>
  <c r="T421" i="60"/>
  <c r="T422" i="60"/>
  <c r="T423" i="60"/>
  <c r="T424" i="60"/>
  <c r="T425" i="60"/>
  <c r="T426" i="60"/>
  <c r="T427" i="60"/>
  <c r="T428" i="60"/>
  <c r="T429" i="60"/>
  <c r="T430" i="60"/>
  <c r="T431" i="60"/>
  <c r="T432" i="60"/>
  <c r="T433" i="60"/>
  <c r="T434" i="60"/>
  <c r="T435" i="60"/>
  <c r="T436" i="60"/>
  <c r="T437" i="60"/>
  <c r="T438" i="60"/>
  <c r="T439" i="60"/>
  <c r="T440" i="60"/>
  <c r="T441" i="60"/>
  <c r="T442" i="60"/>
  <c r="T443" i="60"/>
  <c r="T444" i="60"/>
  <c r="T445" i="60"/>
  <c r="T446" i="60"/>
  <c r="T447" i="60"/>
  <c r="T448" i="60"/>
  <c r="T449" i="60"/>
  <c r="T450" i="60"/>
  <c r="T451" i="60"/>
  <c r="T452" i="60"/>
  <c r="T453" i="60"/>
  <c r="T454" i="60"/>
  <c r="T455" i="60"/>
  <c r="T456" i="60"/>
  <c r="T457" i="60"/>
  <c r="T458" i="60"/>
  <c r="T459" i="60"/>
  <c r="T460" i="60"/>
  <c r="T461" i="60"/>
  <c r="T462" i="60"/>
  <c r="T463" i="60"/>
  <c r="T464" i="60"/>
  <c r="T465" i="60"/>
  <c r="T466" i="60"/>
  <c r="T467" i="60"/>
  <c r="T468" i="60"/>
  <c r="T469" i="60"/>
  <c r="T470" i="60"/>
  <c r="T471" i="60"/>
  <c r="T472" i="60"/>
  <c r="T473" i="60"/>
  <c r="T474" i="60"/>
  <c r="T475" i="60"/>
  <c r="T476" i="60"/>
  <c r="T477" i="60"/>
  <c r="T478" i="60"/>
  <c r="T479" i="60"/>
  <c r="T480" i="60"/>
  <c r="T481" i="60"/>
  <c r="T482" i="60"/>
  <c r="T483" i="60"/>
  <c r="T484" i="60"/>
  <c r="T485" i="60"/>
  <c r="T486" i="60"/>
  <c r="T487" i="60"/>
  <c r="T488" i="60"/>
  <c r="T489" i="60"/>
  <c r="T490" i="60"/>
  <c r="T491" i="60"/>
  <c r="T492" i="60"/>
  <c r="T493" i="60"/>
  <c r="T494" i="60"/>
  <c r="T495" i="60"/>
  <c r="T496" i="60"/>
  <c r="T497" i="60"/>
  <c r="T498" i="60"/>
  <c r="T499" i="60"/>
  <c r="T500" i="60"/>
  <c r="T501" i="60"/>
  <c r="T502" i="60"/>
  <c r="T503" i="60"/>
  <c r="T504" i="60"/>
  <c r="T505" i="60"/>
  <c r="T506" i="60"/>
  <c r="T507" i="60"/>
  <c r="T508" i="60"/>
  <c r="T509" i="60"/>
  <c r="T510" i="60"/>
  <c r="T511" i="60"/>
  <c r="T512" i="60"/>
  <c r="T513" i="60"/>
  <c r="T514" i="60"/>
  <c r="T515" i="60"/>
  <c r="T516" i="60"/>
  <c r="T517" i="60"/>
  <c r="T518" i="60"/>
  <c r="T519" i="60"/>
  <c r="T520" i="60"/>
  <c r="T521" i="60"/>
  <c r="T522" i="60"/>
  <c r="T523" i="60"/>
  <c r="T524" i="60"/>
  <c r="T525" i="60"/>
  <c r="T526" i="60"/>
  <c r="T527" i="60"/>
  <c r="T528" i="60"/>
  <c r="T529" i="60"/>
  <c r="T530" i="60"/>
  <c r="T531" i="60"/>
  <c r="T532" i="60"/>
  <c r="T533" i="60"/>
  <c r="T534" i="60"/>
  <c r="T535" i="60"/>
  <c r="T536" i="60"/>
  <c r="T537" i="60"/>
  <c r="T538" i="60"/>
  <c r="T539" i="60"/>
  <c r="T540" i="60"/>
  <c r="T541" i="60"/>
  <c r="T542" i="60"/>
  <c r="T543" i="60"/>
  <c r="T544" i="60"/>
  <c r="T545" i="60"/>
  <c r="T546" i="60"/>
  <c r="T547" i="60"/>
  <c r="T548" i="60"/>
  <c r="T549" i="60"/>
  <c r="T550" i="60"/>
  <c r="T551" i="60"/>
  <c r="T552" i="60"/>
  <c r="T553" i="60"/>
  <c r="T554" i="60"/>
  <c r="T555" i="60"/>
  <c r="T556" i="60"/>
  <c r="T557" i="60"/>
  <c r="T558" i="60"/>
  <c r="T559" i="60"/>
  <c r="T560" i="60"/>
  <c r="T561" i="60"/>
  <c r="T562" i="60"/>
  <c r="T563" i="60"/>
  <c r="T564" i="60"/>
  <c r="T565" i="60"/>
  <c r="T566" i="60"/>
  <c r="T567" i="60"/>
  <c r="T568" i="60"/>
  <c r="T569" i="60"/>
  <c r="T570" i="60"/>
  <c r="T571" i="60"/>
  <c r="T572" i="60"/>
  <c r="T573" i="60"/>
  <c r="T574" i="60"/>
  <c r="T575" i="60"/>
  <c r="T576" i="60"/>
  <c r="T577" i="60"/>
  <c r="T578" i="60"/>
  <c r="T579" i="60"/>
  <c r="T580" i="60"/>
  <c r="T581" i="60"/>
  <c r="T582" i="60"/>
  <c r="T583" i="60"/>
  <c r="T584" i="60"/>
  <c r="T585" i="60"/>
  <c r="T586" i="60"/>
  <c r="T587" i="60"/>
  <c r="T588" i="60"/>
  <c r="T589" i="60"/>
  <c r="T590" i="60"/>
  <c r="T591" i="60"/>
  <c r="T592" i="60"/>
  <c r="T593" i="60"/>
  <c r="T594" i="60"/>
  <c r="T595" i="60"/>
  <c r="T596" i="60"/>
  <c r="T597" i="60"/>
  <c r="T598" i="60"/>
  <c r="T599" i="60"/>
  <c r="T600" i="60"/>
  <c r="T601" i="60"/>
  <c r="T602" i="60"/>
  <c r="T603" i="60"/>
  <c r="T604" i="60"/>
  <c r="T605" i="60"/>
  <c r="T606" i="60"/>
  <c r="T607" i="60"/>
  <c r="T608" i="60"/>
  <c r="T609" i="60"/>
  <c r="T610" i="60"/>
  <c r="T611" i="60"/>
  <c r="T612" i="60"/>
  <c r="T613" i="60"/>
  <c r="T614" i="60"/>
  <c r="T615" i="60"/>
  <c r="T616" i="60"/>
  <c r="T617" i="60"/>
  <c r="T618" i="60"/>
  <c r="T619" i="60"/>
  <c r="T620" i="60"/>
  <c r="T621" i="60"/>
  <c r="T622" i="60"/>
  <c r="T623" i="60"/>
  <c r="T624" i="60"/>
  <c r="T625" i="60"/>
  <c r="T626" i="60"/>
  <c r="T627" i="60"/>
  <c r="T628" i="60"/>
  <c r="T629" i="60"/>
  <c r="T630" i="60"/>
  <c r="T631" i="60"/>
  <c r="T632" i="60"/>
  <c r="T633" i="60"/>
  <c r="T634" i="60"/>
  <c r="T635" i="60"/>
  <c r="T636" i="60"/>
  <c r="T637" i="60"/>
  <c r="T638" i="60"/>
  <c r="T639" i="60"/>
  <c r="T640" i="60"/>
  <c r="T641" i="60"/>
  <c r="T642" i="60"/>
  <c r="T643" i="60"/>
  <c r="T644" i="60"/>
  <c r="T645" i="60"/>
  <c r="T646" i="60"/>
  <c r="T647" i="60"/>
  <c r="T648" i="60"/>
  <c r="T649" i="60"/>
  <c r="T650" i="60"/>
  <c r="T651" i="60"/>
  <c r="T652" i="60"/>
  <c r="T653" i="60"/>
  <c r="T654" i="60"/>
  <c r="T655" i="60"/>
  <c r="T656" i="60"/>
  <c r="T657" i="60"/>
  <c r="T658" i="60"/>
  <c r="T659" i="60"/>
  <c r="T660" i="60"/>
  <c r="T661" i="60"/>
  <c r="T662" i="60"/>
  <c r="T663" i="60"/>
  <c r="T664" i="60"/>
  <c r="T665" i="60"/>
  <c r="T666" i="60"/>
  <c r="T667" i="60"/>
  <c r="T668" i="60"/>
  <c r="T669" i="60"/>
  <c r="T670" i="60"/>
  <c r="T671" i="60"/>
  <c r="T672" i="60"/>
  <c r="T673" i="60"/>
  <c r="T674" i="60"/>
  <c r="T675" i="60"/>
  <c r="T676" i="60"/>
  <c r="T677" i="60"/>
  <c r="T678" i="60"/>
  <c r="T679" i="60"/>
  <c r="T680" i="60"/>
  <c r="T681" i="60"/>
  <c r="T682" i="60"/>
  <c r="T683" i="60"/>
  <c r="T684" i="60"/>
  <c r="T685" i="60"/>
  <c r="T686" i="60"/>
  <c r="T687" i="60"/>
  <c r="T688" i="60"/>
  <c r="T689" i="60"/>
  <c r="T690" i="60"/>
  <c r="T691" i="60"/>
  <c r="T692" i="60"/>
  <c r="T693" i="60"/>
  <c r="T694" i="60"/>
  <c r="T695" i="60"/>
  <c r="T696" i="60"/>
  <c r="T697" i="60"/>
  <c r="T698" i="60"/>
  <c r="T699" i="60"/>
  <c r="T700" i="60"/>
  <c r="T701" i="60"/>
  <c r="T702" i="60"/>
  <c r="T703" i="60"/>
  <c r="T704" i="60"/>
  <c r="T705" i="60"/>
  <c r="T706" i="60"/>
  <c r="T707" i="60"/>
  <c r="T708" i="60"/>
  <c r="T709" i="60"/>
  <c r="T710" i="60"/>
  <c r="T711" i="60"/>
  <c r="T712" i="60"/>
  <c r="T713" i="60"/>
  <c r="T714" i="60"/>
  <c r="T715" i="60"/>
  <c r="T716" i="60"/>
  <c r="T717" i="60"/>
  <c r="T718" i="60"/>
  <c r="T719" i="60"/>
  <c r="T720" i="60"/>
  <c r="T721" i="60"/>
  <c r="T722" i="60"/>
  <c r="T723" i="60"/>
  <c r="T724" i="60"/>
  <c r="T725" i="60"/>
  <c r="T726" i="60"/>
  <c r="T727" i="60"/>
  <c r="T728" i="60"/>
  <c r="T729" i="60"/>
  <c r="T730" i="60"/>
  <c r="T731" i="60"/>
  <c r="T732" i="60"/>
  <c r="T733" i="60"/>
  <c r="T734" i="60"/>
  <c r="T735" i="60"/>
  <c r="T736" i="60"/>
  <c r="T737" i="60"/>
  <c r="T738" i="60"/>
  <c r="T739" i="60"/>
  <c r="T740" i="60"/>
  <c r="T741" i="60"/>
  <c r="T742" i="60"/>
  <c r="T743" i="60"/>
  <c r="T744" i="60"/>
  <c r="T745" i="60"/>
  <c r="T746" i="60"/>
  <c r="T747" i="60"/>
  <c r="T748" i="60"/>
  <c r="T749" i="60"/>
  <c r="T750" i="60"/>
  <c r="T751" i="60"/>
  <c r="T752" i="60"/>
  <c r="T753" i="60"/>
  <c r="T754" i="60"/>
  <c r="T755" i="60"/>
  <c r="T756" i="60"/>
  <c r="T757" i="60"/>
  <c r="T758" i="60"/>
  <c r="T759" i="60"/>
  <c r="T760" i="60"/>
  <c r="T761" i="60"/>
  <c r="T762" i="60"/>
  <c r="T763" i="60"/>
  <c r="T764" i="60"/>
  <c r="T765" i="60"/>
  <c r="T766" i="60"/>
  <c r="T767" i="60"/>
  <c r="T768" i="60"/>
  <c r="T769" i="60"/>
  <c r="T770" i="60"/>
  <c r="T771" i="60"/>
  <c r="T772" i="60"/>
  <c r="T773" i="60"/>
  <c r="T774" i="60"/>
  <c r="T775" i="60"/>
  <c r="T776" i="60"/>
  <c r="T777" i="60"/>
  <c r="T778" i="60"/>
  <c r="T779" i="60"/>
  <c r="T780" i="60"/>
  <c r="T781" i="60"/>
  <c r="T782" i="60"/>
  <c r="T783" i="60"/>
  <c r="T784" i="60"/>
  <c r="T785" i="60"/>
  <c r="T786" i="60"/>
  <c r="T787" i="60"/>
  <c r="T788" i="60"/>
  <c r="T789" i="60"/>
  <c r="T790" i="60"/>
  <c r="T791" i="60"/>
  <c r="T792" i="60"/>
  <c r="T793" i="60"/>
  <c r="T794" i="60"/>
  <c r="T795" i="60"/>
  <c r="T796" i="60"/>
  <c r="T797" i="60"/>
  <c r="T798" i="60"/>
  <c r="T799" i="60"/>
  <c r="T800" i="60"/>
  <c r="T801" i="60"/>
  <c r="T802" i="60"/>
  <c r="T803" i="60"/>
  <c r="T804" i="60"/>
  <c r="T805" i="60"/>
  <c r="T806" i="60"/>
  <c r="T807" i="60"/>
  <c r="T808" i="60"/>
  <c r="T809" i="60"/>
  <c r="T810" i="60"/>
  <c r="T811" i="60"/>
  <c r="T812" i="60"/>
  <c r="T813" i="60"/>
  <c r="T814" i="60"/>
  <c r="T815" i="60"/>
  <c r="T816" i="60"/>
  <c r="T817" i="60"/>
  <c r="T818" i="60"/>
  <c r="T819" i="60"/>
  <c r="T820" i="60"/>
  <c r="T821" i="60"/>
  <c r="T822" i="60"/>
  <c r="T823" i="60"/>
  <c r="T824" i="60"/>
  <c r="T825" i="60"/>
  <c r="T826" i="60"/>
  <c r="T827" i="60"/>
  <c r="T828" i="60"/>
  <c r="T829" i="60"/>
  <c r="T830" i="60"/>
  <c r="T831" i="60"/>
  <c r="T832" i="60"/>
  <c r="T833" i="60"/>
  <c r="T834" i="60"/>
  <c r="T835" i="60"/>
  <c r="T836" i="60"/>
  <c r="T837" i="60"/>
  <c r="T838" i="60"/>
  <c r="T839" i="60"/>
  <c r="T840" i="60"/>
  <c r="T841" i="60"/>
  <c r="T842" i="60"/>
  <c r="T843" i="60"/>
  <c r="T844" i="60"/>
  <c r="T845" i="60"/>
  <c r="T846" i="60"/>
  <c r="T847" i="60"/>
  <c r="T848" i="60"/>
  <c r="T849" i="60"/>
  <c r="T850" i="60"/>
  <c r="T851" i="60"/>
  <c r="T852" i="60"/>
  <c r="T853" i="60"/>
  <c r="T854" i="60"/>
  <c r="T855" i="60"/>
  <c r="T856" i="60"/>
  <c r="T857" i="60"/>
  <c r="T858" i="60"/>
  <c r="T859" i="60"/>
  <c r="T860" i="60"/>
  <c r="T861" i="60"/>
  <c r="T862" i="60"/>
  <c r="T863" i="60"/>
  <c r="T864" i="60"/>
  <c r="T865" i="60"/>
  <c r="T866" i="60"/>
  <c r="T867" i="60"/>
  <c r="T868" i="60"/>
  <c r="T869" i="60"/>
  <c r="T870" i="60"/>
  <c r="T871" i="60"/>
  <c r="T872" i="60"/>
  <c r="T873" i="60"/>
  <c r="T874" i="60"/>
  <c r="T875" i="60"/>
  <c r="T876" i="60"/>
  <c r="T877" i="60"/>
  <c r="T878" i="60"/>
  <c r="T879" i="60"/>
  <c r="T880" i="60"/>
  <c r="T881" i="60"/>
  <c r="T882" i="60"/>
  <c r="T883" i="60"/>
  <c r="T884" i="60"/>
  <c r="T885" i="60"/>
  <c r="T886" i="60"/>
  <c r="T887" i="60"/>
  <c r="T888" i="60"/>
  <c r="T889" i="60"/>
  <c r="T890" i="60"/>
  <c r="T891" i="60"/>
  <c r="T892" i="60"/>
  <c r="T893" i="60"/>
  <c r="T894" i="60"/>
  <c r="T895" i="60"/>
  <c r="T896" i="60"/>
  <c r="T897" i="60"/>
  <c r="T898" i="60"/>
  <c r="T899" i="60"/>
  <c r="T900" i="60"/>
  <c r="T901" i="60"/>
  <c r="T902" i="60"/>
  <c r="T903" i="60"/>
  <c r="T904" i="60"/>
  <c r="T905" i="60"/>
  <c r="T906" i="60"/>
  <c r="T907" i="60"/>
  <c r="T908" i="60"/>
  <c r="T909" i="60"/>
  <c r="T910" i="60"/>
  <c r="T911" i="60"/>
  <c r="T912" i="60"/>
  <c r="T913" i="60"/>
  <c r="T914" i="60"/>
  <c r="T915" i="60"/>
  <c r="T916" i="60"/>
  <c r="T917" i="60"/>
  <c r="T918" i="60"/>
  <c r="T919" i="60"/>
  <c r="T920" i="60"/>
  <c r="T921" i="60"/>
  <c r="T922" i="60"/>
  <c r="T923" i="60"/>
  <c r="T924" i="60"/>
  <c r="T925" i="60"/>
  <c r="T926" i="60"/>
  <c r="T927" i="60"/>
  <c r="T928" i="60"/>
  <c r="T929" i="60"/>
  <c r="T930" i="60"/>
  <c r="T931" i="60"/>
  <c r="T932" i="60"/>
  <c r="T933" i="60"/>
  <c r="T934" i="60"/>
  <c r="T935" i="60"/>
  <c r="T936" i="60"/>
  <c r="T937" i="60"/>
  <c r="T938" i="60"/>
  <c r="T939" i="60"/>
  <c r="T940" i="60"/>
  <c r="T941" i="60"/>
  <c r="T942" i="60"/>
  <c r="T943" i="60"/>
  <c r="T944" i="60"/>
  <c r="T945" i="60"/>
  <c r="T946" i="60"/>
  <c r="T947" i="60"/>
  <c r="T948" i="60"/>
  <c r="T949" i="60"/>
  <c r="T950" i="60"/>
  <c r="T951" i="60"/>
  <c r="T952" i="60"/>
  <c r="T953" i="60"/>
  <c r="T954" i="60"/>
  <c r="T955" i="60"/>
  <c r="T956" i="60"/>
  <c r="T957" i="60"/>
  <c r="T958" i="60"/>
  <c r="T959" i="60"/>
  <c r="T960" i="60"/>
  <c r="T961" i="60"/>
  <c r="T962" i="60"/>
  <c r="T963" i="60"/>
  <c r="T964" i="60"/>
  <c r="T965" i="60"/>
  <c r="T966" i="60"/>
  <c r="T967" i="60"/>
  <c r="T968" i="60"/>
  <c r="T969" i="60"/>
  <c r="T970" i="60"/>
  <c r="T971" i="60"/>
  <c r="T972" i="60"/>
  <c r="T973" i="60"/>
  <c r="T974" i="60"/>
  <c r="T975" i="60"/>
  <c r="T976" i="60"/>
  <c r="T977" i="60"/>
  <c r="T978" i="60"/>
  <c r="T979" i="60"/>
  <c r="T980" i="60"/>
  <c r="T981" i="60"/>
  <c r="T982" i="60"/>
  <c r="T983" i="60"/>
  <c r="T984" i="60"/>
  <c r="T985" i="60"/>
  <c r="T986" i="60"/>
  <c r="T987" i="60"/>
  <c r="T988" i="60"/>
  <c r="T989" i="60"/>
  <c r="T990" i="60"/>
  <c r="T991" i="60"/>
  <c r="T992" i="60"/>
  <c r="T993" i="60"/>
  <c r="T994" i="60"/>
  <c r="T995" i="60"/>
  <c r="T996" i="60"/>
  <c r="T997" i="60"/>
  <c r="T998" i="60"/>
  <c r="T999" i="60"/>
  <c r="T1000" i="60"/>
  <c r="T1001" i="60"/>
  <c r="T1002" i="60"/>
  <c r="T1003" i="60"/>
  <c r="T1004" i="60"/>
  <c r="T1005" i="60"/>
  <c r="T1006" i="60"/>
  <c r="T1007" i="60"/>
  <c r="T1008" i="60"/>
  <c r="T1009" i="60"/>
  <c r="T1010" i="60"/>
  <c r="T1011" i="60"/>
  <c r="T1012" i="60"/>
  <c r="T1013" i="60"/>
  <c r="T1014" i="60"/>
  <c r="T1015" i="60"/>
  <c r="T1016" i="60"/>
  <c r="T1017" i="60"/>
  <c r="T1018" i="60"/>
  <c r="T1019" i="60"/>
  <c r="T1020" i="60"/>
  <c r="T1021" i="60"/>
  <c r="T1022" i="60"/>
  <c r="T1023" i="60"/>
  <c r="T1024" i="60"/>
  <c r="T1025" i="60"/>
  <c r="T1026" i="60"/>
  <c r="T1027" i="60"/>
  <c r="T1028" i="60"/>
  <c r="T1029" i="60"/>
  <c r="T1030" i="60"/>
  <c r="T1031" i="60"/>
  <c r="T1032" i="60"/>
  <c r="T1033" i="60"/>
  <c r="T1034" i="60"/>
  <c r="T1035" i="60"/>
  <c r="T1036" i="60"/>
  <c r="T1037" i="60"/>
  <c r="T1038" i="60"/>
  <c r="T1039" i="60"/>
  <c r="T1040" i="60"/>
  <c r="T1041" i="60"/>
  <c r="T1042" i="60"/>
  <c r="T1043" i="60"/>
  <c r="T1044" i="60"/>
  <c r="T1045" i="60"/>
  <c r="T1046" i="60"/>
  <c r="T1047" i="60"/>
  <c r="T1048" i="60"/>
  <c r="T1049" i="60"/>
  <c r="T1050" i="60"/>
  <c r="T1051" i="60"/>
  <c r="T1052" i="60"/>
  <c r="T1053" i="60"/>
  <c r="T1054" i="60"/>
  <c r="T1055" i="60"/>
  <c r="T1056" i="60"/>
  <c r="T1057" i="60"/>
  <c r="T1058" i="60"/>
  <c r="T1059" i="60"/>
  <c r="T1060" i="60"/>
  <c r="T1061" i="60"/>
  <c r="T1062" i="60"/>
  <c r="T1063" i="60"/>
  <c r="T1064" i="60"/>
  <c r="T1065" i="60"/>
  <c r="T1066" i="60"/>
  <c r="T1067" i="60"/>
  <c r="T1068" i="60"/>
  <c r="T1069" i="60"/>
  <c r="T1070" i="60"/>
  <c r="T1071" i="60"/>
  <c r="T1072" i="60"/>
  <c r="T1073" i="60"/>
  <c r="T1074" i="60"/>
  <c r="T1075" i="60"/>
  <c r="T1076" i="60"/>
  <c r="T1077" i="60"/>
  <c r="T1078" i="60"/>
  <c r="T1079" i="60"/>
  <c r="T1080" i="60"/>
  <c r="T1081" i="60"/>
  <c r="T1082" i="60"/>
  <c r="T1083" i="60"/>
  <c r="T1084" i="60"/>
  <c r="T1085" i="60"/>
  <c r="T1086" i="60"/>
  <c r="T1087" i="60"/>
  <c r="T1088" i="60"/>
  <c r="T1089" i="60"/>
  <c r="T1090" i="60"/>
  <c r="T1091" i="60"/>
  <c r="T1092" i="60"/>
  <c r="T1093" i="60"/>
  <c r="T1094" i="60"/>
  <c r="T1095" i="60"/>
  <c r="T1096" i="60"/>
  <c r="T1097" i="60"/>
  <c r="T1098" i="60"/>
  <c r="T1099" i="60"/>
  <c r="T1100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H125" i="60"/>
  <c r="H126" i="60"/>
  <c r="H127" i="60"/>
  <c r="H128" i="60"/>
  <c r="H129" i="60"/>
  <c r="H130" i="60"/>
  <c r="H131" i="60"/>
  <c r="H132" i="60"/>
  <c r="H133" i="60"/>
  <c r="H134" i="60"/>
  <c r="H135" i="60"/>
  <c r="H136" i="60"/>
  <c r="H137" i="60"/>
  <c r="H138" i="60"/>
  <c r="H139" i="60"/>
  <c r="H140" i="60"/>
  <c r="H141" i="60"/>
  <c r="H142" i="60"/>
  <c r="H143" i="60"/>
  <c r="H144" i="60"/>
  <c r="H145" i="60"/>
  <c r="H146" i="60"/>
  <c r="H147" i="60"/>
  <c r="H148" i="60"/>
  <c r="H149" i="60"/>
  <c r="H150" i="60"/>
  <c r="H151" i="60"/>
  <c r="H152" i="60"/>
  <c r="H153" i="60"/>
  <c r="H154" i="60"/>
  <c r="H155" i="60"/>
  <c r="H156" i="60"/>
  <c r="H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H250" i="60"/>
  <c r="H251" i="60"/>
  <c r="H252" i="60"/>
  <c r="H253" i="60"/>
  <c r="H254" i="60"/>
  <c r="H255" i="60"/>
  <c r="H256" i="60"/>
  <c r="H257" i="60"/>
  <c r="H258" i="60"/>
  <c r="H259" i="60"/>
  <c r="H260" i="60"/>
  <c r="H261" i="60"/>
  <c r="H262" i="60"/>
  <c r="H263" i="60"/>
  <c r="H264" i="60"/>
  <c r="H265" i="60"/>
  <c r="H266" i="60"/>
  <c r="H267" i="60"/>
  <c r="H268" i="60"/>
  <c r="H269" i="60"/>
  <c r="H270" i="60"/>
  <c r="H271" i="60"/>
  <c r="H272" i="60"/>
  <c r="H273" i="60"/>
  <c r="H274" i="60"/>
  <c r="H275" i="60"/>
  <c r="H276" i="60"/>
  <c r="H277" i="60"/>
  <c r="H278" i="60"/>
  <c r="H279" i="60"/>
  <c r="H280" i="60"/>
  <c r="H281" i="60"/>
  <c r="H282" i="60"/>
  <c r="H283" i="60"/>
  <c r="H284" i="60"/>
  <c r="H285" i="60"/>
  <c r="H286" i="60"/>
  <c r="H287" i="60"/>
  <c r="H288" i="60"/>
  <c r="H289" i="60"/>
  <c r="H290" i="60"/>
  <c r="H291" i="60"/>
  <c r="H292" i="60"/>
  <c r="H293" i="60"/>
  <c r="H294" i="60"/>
  <c r="H295" i="60"/>
  <c r="H296" i="60"/>
  <c r="H297" i="60"/>
  <c r="H298" i="60"/>
  <c r="H299" i="60"/>
  <c r="H300" i="60"/>
  <c r="H301" i="60"/>
  <c r="H302" i="60"/>
  <c r="H303" i="60"/>
  <c r="H304" i="60"/>
  <c r="H305" i="60"/>
  <c r="H306" i="60"/>
  <c r="H307" i="60"/>
  <c r="H308" i="60"/>
  <c r="H309" i="60"/>
  <c r="H310" i="60"/>
  <c r="H311" i="60"/>
  <c r="H312" i="60"/>
  <c r="H313" i="60"/>
  <c r="H314" i="60"/>
  <c r="H315" i="60"/>
  <c r="H316" i="60"/>
  <c r="H317" i="60"/>
  <c r="H318" i="60"/>
  <c r="H319" i="60"/>
  <c r="H320" i="60"/>
  <c r="H321" i="60"/>
  <c r="H322" i="60"/>
  <c r="H323" i="60"/>
  <c r="H324" i="60"/>
  <c r="H325" i="60"/>
  <c r="H326" i="60"/>
  <c r="H327" i="60"/>
  <c r="H328" i="60"/>
  <c r="H329" i="60"/>
  <c r="H330" i="60"/>
  <c r="H331" i="60"/>
  <c r="H332" i="60"/>
  <c r="H333" i="60"/>
  <c r="H334" i="60"/>
  <c r="H335" i="60"/>
  <c r="H336" i="60"/>
  <c r="H337" i="60"/>
  <c r="H338" i="60"/>
  <c r="H339" i="60"/>
  <c r="H340" i="60"/>
  <c r="H341" i="60"/>
  <c r="H342" i="60"/>
  <c r="H343" i="60"/>
  <c r="H344" i="60"/>
  <c r="H345" i="60"/>
  <c r="H346" i="60"/>
  <c r="H347" i="60"/>
  <c r="H348" i="60"/>
  <c r="H349" i="60"/>
  <c r="H350" i="60"/>
  <c r="H351" i="60"/>
  <c r="H352" i="60"/>
  <c r="H353" i="60"/>
  <c r="H354" i="60"/>
  <c r="H355" i="60"/>
  <c r="H356" i="60"/>
  <c r="H357" i="60"/>
  <c r="H358" i="60"/>
  <c r="H359" i="60"/>
  <c r="H360" i="60"/>
  <c r="H361" i="60"/>
  <c r="H362" i="60"/>
  <c r="H363" i="60"/>
  <c r="H364" i="60"/>
  <c r="H365" i="60"/>
  <c r="H366" i="60"/>
  <c r="H367" i="60"/>
  <c r="H368" i="60"/>
  <c r="H369" i="60"/>
  <c r="H370" i="60"/>
  <c r="H371" i="60"/>
  <c r="H372" i="60"/>
  <c r="H373" i="60"/>
  <c r="H374" i="60"/>
  <c r="H375" i="60"/>
  <c r="H376" i="60"/>
  <c r="H377" i="60"/>
  <c r="H378" i="60"/>
  <c r="H379" i="60"/>
  <c r="H380" i="60"/>
  <c r="H381" i="60"/>
  <c r="H382" i="60"/>
  <c r="H383" i="60"/>
  <c r="H384" i="60"/>
  <c r="H385" i="60"/>
  <c r="H386" i="60"/>
  <c r="H387" i="60"/>
  <c r="H388" i="60"/>
  <c r="H389" i="60"/>
  <c r="H390" i="60"/>
  <c r="H391" i="60"/>
  <c r="H392" i="60"/>
  <c r="H393" i="60"/>
  <c r="H394" i="60"/>
  <c r="H395" i="60"/>
  <c r="H396" i="60"/>
  <c r="H397" i="60"/>
  <c r="H398" i="60"/>
  <c r="H399" i="60"/>
  <c r="H400" i="60"/>
  <c r="H401" i="60"/>
  <c r="H402" i="60"/>
  <c r="H403" i="60"/>
  <c r="H404" i="60"/>
  <c r="H405" i="60"/>
  <c r="H406" i="60"/>
  <c r="H407" i="60"/>
  <c r="H408" i="60"/>
  <c r="H409" i="60"/>
  <c r="H410" i="60"/>
  <c r="H411" i="60"/>
  <c r="H412" i="60"/>
  <c r="H413" i="60"/>
  <c r="H414" i="60"/>
  <c r="H415" i="60"/>
  <c r="H416" i="60"/>
  <c r="H417" i="60"/>
  <c r="H418" i="60"/>
  <c r="H419" i="60"/>
  <c r="H420" i="60"/>
  <c r="H421" i="60"/>
  <c r="H422" i="60"/>
  <c r="H423" i="60"/>
  <c r="H424" i="60"/>
  <c r="H425" i="60"/>
  <c r="H426" i="60"/>
  <c r="H427" i="60"/>
  <c r="H428" i="60"/>
  <c r="H429" i="60"/>
  <c r="H430" i="60"/>
  <c r="H431" i="60"/>
  <c r="H432" i="60"/>
  <c r="H433" i="60"/>
  <c r="H434" i="60"/>
  <c r="H435" i="60"/>
  <c r="H436" i="60"/>
  <c r="H437" i="60"/>
  <c r="H438" i="60"/>
  <c r="H439" i="60"/>
  <c r="H440" i="60"/>
  <c r="H441" i="60"/>
  <c r="H442" i="60"/>
  <c r="H443" i="60"/>
  <c r="H444" i="60"/>
  <c r="H445" i="60"/>
  <c r="H446" i="60"/>
  <c r="H447" i="60"/>
  <c r="H448" i="60"/>
  <c r="H449" i="60"/>
  <c r="H450" i="60"/>
  <c r="H451" i="60"/>
  <c r="H452" i="60"/>
  <c r="H453" i="60"/>
  <c r="H454" i="60"/>
  <c r="H455" i="60"/>
  <c r="H456" i="60"/>
  <c r="H457" i="60"/>
  <c r="H458" i="60"/>
  <c r="H459" i="60"/>
  <c r="H460" i="60"/>
  <c r="H461" i="60"/>
  <c r="H462" i="60"/>
  <c r="H463" i="60"/>
  <c r="H464" i="60"/>
  <c r="H465" i="60"/>
  <c r="H466" i="60"/>
  <c r="H467" i="60"/>
  <c r="H468" i="60"/>
  <c r="H469" i="60"/>
  <c r="H470" i="60"/>
  <c r="H471" i="60"/>
  <c r="H472" i="60"/>
  <c r="H473" i="60"/>
  <c r="H474" i="60"/>
  <c r="H475" i="60"/>
  <c r="H476" i="60"/>
  <c r="H477" i="60"/>
  <c r="H478" i="60"/>
  <c r="H479" i="60"/>
  <c r="H480" i="60"/>
  <c r="H481" i="60"/>
  <c r="H482" i="60"/>
  <c r="H483" i="60"/>
  <c r="H484" i="60"/>
  <c r="H485" i="60"/>
  <c r="H486" i="60"/>
  <c r="H487" i="60"/>
  <c r="H488" i="60"/>
  <c r="H489" i="60"/>
  <c r="H490" i="60"/>
  <c r="H491" i="60"/>
  <c r="H492" i="60"/>
  <c r="H493" i="60"/>
  <c r="H494" i="60"/>
  <c r="H495" i="60"/>
  <c r="H496" i="60"/>
  <c r="H497" i="60"/>
  <c r="H498" i="60"/>
  <c r="H499" i="60"/>
  <c r="H500" i="60"/>
  <c r="H501" i="60"/>
  <c r="H502" i="60"/>
  <c r="H503" i="60"/>
  <c r="H504" i="60"/>
  <c r="H505" i="60"/>
  <c r="H506" i="60"/>
  <c r="H507" i="60"/>
  <c r="H508" i="60"/>
  <c r="H509" i="60"/>
  <c r="H510" i="60"/>
  <c r="H511" i="60"/>
  <c r="H512" i="60"/>
  <c r="H513" i="60"/>
  <c r="H514" i="60"/>
  <c r="H515" i="60"/>
  <c r="H516" i="60"/>
  <c r="H517" i="60"/>
  <c r="H518" i="60"/>
  <c r="H519" i="60"/>
  <c r="H520" i="60"/>
  <c r="H521" i="60"/>
  <c r="H522" i="60"/>
  <c r="H523" i="60"/>
  <c r="H524" i="60"/>
  <c r="H525" i="60"/>
  <c r="H526" i="60"/>
  <c r="H527" i="60"/>
  <c r="H528" i="60"/>
  <c r="H529" i="60"/>
  <c r="H530" i="60"/>
  <c r="H531" i="60"/>
  <c r="H532" i="60"/>
  <c r="H533" i="60"/>
  <c r="H534" i="60"/>
  <c r="H535" i="60"/>
  <c r="H536" i="60"/>
  <c r="H537" i="60"/>
  <c r="H538" i="60"/>
  <c r="H539" i="60"/>
  <c r="H540" i="60"/>
  <c r="H541" i="60"/>
  <c r="H542" i="60"/>
  <c r="H543" i="60"/>
  <c r="H544" i="60"/>
  <c r="H545" i="60"/>
  <c r="H546" i="60"/>
  <c r="H547" i="60"/>
  <c r="H548" i="60"/>
  <c r="H549" i="60"/>
  <c r="H550" i="60"/>
  <c r="H551" i="60"/>
  <c r="H552" i="60"/>
  <c r="H553" i="60"/>
  <c r="H554" i="60"/>
  <c r="H555" i="60"/>
  <c r="H556" i="60"/>
  <c r="H557" i="60"/>
  <c r="H558" i="60"/>
  <c r="H559" i="60"/>
  <c r="H560" i="60"/>
  <c r="H561" i="60"/>
  <c r="H562" i="60"/>
  <c r="H563" i="60"/>
  <c r="H564" i="60"/>
  <c r="H565" i="60"/>
  <c r="H566" i="60"/>
  <c r="H567" i="60"/>
  <c r="H568" i="60"/>
  <c r="H569" i="60"/>
  <c r="H570" i="60"/>
  <c r="H571" i="60"/>
  <c r="H572" i="60"/>
  <c r="H573" i="60"/>
  <c r="H574" i="60"/>
  <c r="H575" i="60"/>
  <c r="H576" i="60"/>
  <c r="H577" i="60"/>
  <c r="H578" i="60"/>
  <c r="H579" i="60"/>
  <c r="H580" i="60"/>
  <c r="H581" i="60"/>
  <c r="H582" i="60"/>
  <c r="H583" i="60"/>
  <c r="H584" i="60"/>
  <c r="H585" i="60"/>
  <c r="H586" i="60"/>
  <c r="H587" i="60"/>
  <c r="H588" i="60"/>
  <c r="H589" i="60"/>
  <c r="H590" i="60"/>
  <c r="H591" i="60"/>
  <c r="H592" i="60"/>
  <c r="H593" i="60"/>
  <c r="H594" i="60"/>
  <c r="H595" i="60"/>
  <c r="H596" i="60"/>
  <c r="H597" i="60"/>
  <c r="H598" i="60"/>
  <c r="H599" i="60"/>
  <c r="H600" i="60"/>
  <c r="H601" i="60"/>
  <c r="H602" i="60"/>
  <c r="H603" i="60"/>
  <c r="H604" i="60"/>
  <c r="H605" i="60"/>
  <c r="H606" i="60"/>
  <c r="H607" i="60"/>
  <c r="H608" i="60"/>
  <c r="H609" i="60"/>
  <c r="H610" i="60"/>
  <c r="H611" i="60"/>
  <c r="H612" i="60"/>
  <c r="H613" i="60"/>
  <c r="H614" i="60"/>
  <c r="H615" i="60"/>
  <c r="H616" i="60"/>
  <c r="H617" i="60"/>
  <c r="H618" i="60"/>
  <c r="H619" i="60"/>
  <c r="H620" i="60"/>
  <c r="H621" i="60"/>
  <c r="H622" i="60"/>
  <c r="H623" i="60"/>
  <c r="H624" i="60"/>
  <c r="H625" i="60"/>
  <c r="H626" i="60"/>
  <c r="H627" i="60"/>
  <c r="H628" i="60"/>
  <c r="H629" i="60"/>
  <c r="H630" i="60"/>
  <c r="H631" i="60"/>
  <c r="H632" i="60"/>
  <c r="H633" i="60"/>
  <c r="H634" i="60"/>
  <c r="H635" i="60"/>
  <c r="H636" i="60"/>
  <c r="H637" i="60"/>
  <c r="H638" i="60"/>
  <c r="H639" i="60"/>
  <c r="H640" i="60"/>
  <c r="H641" i="60"/>
  <c r="H642" i="60"/>
  <c r="H643" i="60"/>
  <c r="H644" i="60"/>
  <c r="H645" i="60"/>
  <c r="H646" i="60"/>
  <c r="H647" i="60"/>
  <c r="H648" i="60"/>
  <c r="H649" i="60"/>
  <c r="H650" i="60"/>
  <c r="H651" i="60"/>
  <c r="H652" i="60"/>
  <c r="H653" i="60"/>
  <c r="H654" i="60"/>
  <c r="H655" i="60"/>
  <c r="H656" i="60"/>
  <c r="H657" i="60"/>
  <c r="H658" i="60"/>
  <c r="H659" i="60"/>
  <c r="H660" i="60"/>
  <c r="H661" i="60"/>
  <c r="H662" i="60"/>
  <c r="H663" i="60"/>
  <c r="H664" i="60"/>
  <c r="H665" i="60"/>
  <c r="H666" i="60"/>
  <c r="H667" i="60"/>
  <c r="H668" i="60"/>
  <c r="H669" i="60"/>
  <c r="H670" i="60"/>
  <c r="H671" i="60"/>
  <c r="H672" i="60"/>
  <c r="H673" i="60"/>
  <c r="H674" i="60"/>
  <c r="H675" i="60"/>
  <c r="H676" i="60"/>
  <c r="H677" i="60"/>
  <c r="H678" i="60"/>
  <c r="H679" i="60"/>
  <c r="H680" i="60"/>
  <c r="H681" i="60"/>
  <c r="H682" i="60"/>
  <c r="H683" i="60"/>
  <c r="H684" i="60"/>
  <c r="H685" i="60"/>
  <c r="H686" i="60"/>
  <c r="H687" i="60"/>
  <c r="H688" i="60"/>
  <c r="H689" i="60"/>
  <c r="H690" i="60"/>
  <c r="H691" i="60"/>
  <c r="H692" i="60"/>
  <c r="H693" i="60"/>
  <c r="H694" i="60"/>
  <c r="H695" i="60"/>
  <c r="H696" i="60"/>
  <c r="H697" i="60"/>
  <c r="H698" i="60"/>
  <c r="H699" i="60"/>
  <c r="H700" i="60"/>
  <c r="H701" i="60"/>
  <c r="H702" i="60"/>
  <c r="H703" i="60"/>
  <c r="H704" i="60"/>
  <c r="H705" i="60"/>
  <c r="H706" i="60"/>
  <c r="H707" i="60"/>
  <c r="H708" i="60"/>
  <c r="H709" i="60"/>
  <c r="H710" i="60"/>
  <c r="H711" i="60"/>
  <c r="H712" i="60"/>
  <c r="H713" i="60"/>
  <c r="H714" i="60"/>
  <c r="H715" i="60"/>
  <c r="H716" i="60"/>
  <c r="H717" i="60"/>
  <c r="H718" i="60"/>
  <c r="H719" i="60"/>
  <c r="H720" i="60"/>
  <c r="H721" i="60"/>
  <c r="H722" i="60"/>
  <c r="H723" i="60"/>
  <c r="H724" i="60"/>
  <c r="H725" i="60"/>
  <c r="H726" i="60"/>
  <c r="H727" i="60"/>
  <c r="H728" i="60"/>
  <c r="H729" i="60"/>
  <c r="H730" i="60"/>
  <c r="H731" i="60"/>
  <c r="H732" i="60"/>
  <c r="H733" i="60"/>
  <c r="H734" i="60"/>
  <c r="H735" i="60"/>
  <c r="H736" i="60"/>
  <c r="H737" i="60"/>
  <c r="H738" i="60"/>
  <c r="H739" i="60"/>
  <c r="H740" i="60"/>
  <c r="H741" i="60"/>
  <c r="H742" i="60"/>
  <c r="H743" i="60"/>
  <c r="H744" i="60"/>
  <c r="H745" i="60"/>
  <c r="H746" i="60"/>
  <c r="H747" i="60"/>
  <c r="H748" i="60"/>
  <c r="H749" i="60"/>
  <c r="H750" i="60"/>
  <c r="H751" i="60"/>
  <c r="H752" i="60"/>
  <c r="H753" i="60"/>
  <c r="H754" i="60"/>
  <c r="H755" i="60"/>
  <c r="H756" i="60"/>
  <c r="H757" i="60"/>
  <c r="H758" i="60"/>
  <c r="H759" i="60"/>
  <c r="H760" i="60"/>
  <c r="H761" i="60"/>
  <c r="H762" i="60"/>
  <c r="H763" i="60"/>
  <c r="H764" i="60"/>
  <c r="H765" i="60"/>
  <c r="H766" i="60"/>
  <c r="H767" i="60"/>
  <c r="H768" i="60"/>
  <c r="H769" i="60"/>
  <c r="H770" i="60"/>
  <c r="H771" i="60"/>
  <c r="H772" i="60"/>
  <c r="H773" i="60"/>
  <c r="H774" i="60"/>
  <c r="H775" i="60"/>
  <c r="H776" i="60"/>
  <c r="H777" i="60"/>
  <c r="H778" i="60"/>
  <c r="H779" i="60"/>
  <c r="H780" i="60"/>
  <c r="H781" i="60"/>
  <c r="H782" i="60"/>
  <c r="H783" i="60"/>
  <c r="H784" i="60"/>
  <c r="H785" i="60"/>
  <c r="H786" i="60"/>
  <c r="H787" i="60"/>
  <c r="H788" i="60"/>
  <c r="H789" i="60"/>
  <c r="H790" i="60"/>
  <c r="H791" i="60"/>
  <c r="H792" i="60"/>
  <c r="H793" i="60"/>
  <c r="H794" i="60"/>
  <c r="H795" i="60"/>
  <c r="H796" i="60"/>
  <c r="H797" i="60"/>
  <c r="H798" i="60"/>
  <c r="H799" i="60"/>
  <c r="H800" i="60"/>
  <c r="H801" i="60"/>
  <c r="H802" i="60"/>
  <c r="H803" i="60"/>
  <c r="H804" i="60"/>
  <c r="H805" i="60"/>
  <c r="H806" i="60"/>
  <c r="H807" i="60"/>
  <c r="H808" i="60"/>
  <c r="H809" i="60"/>
  <c r="H810" i="60"/>
  <c r="H811" i="60"/>
  <c r="H812" i="60"/>
  <c r="H813" i="60"/>
  <c r="H814" i="60"/>
  <c r="H815" i="60"/>
  <c r="H816" i="60"/>
  <c r="H817" i="60"/>
  <c r="H818" i="60"/>
  <c r="H819" i="60"/>
  <c r="H820" i="60"/>
  <c r="H821" i="60"/>
  <c r="H822" i="60"/>
  <c r="H823" i="60"/>
  <c r="H824" i="60"/>
  <c r="H825" i="60"/>
  <c r="H826" i="60"/>
  <c r="H827" i="60"/>
  <c r="H828" i="60"/>
  <c r="H829" i="60"/>
  <c r="H830" i="60"/>
  <c r="H831" i="60"/>
  <c r="H832" i="60"/>
  <c r="H833" i="60"/>
  <c r="H834" i="60"/>
  <c r="H835" i="60"/>
  <c r="H836" i="60"/>
  <c r="H837" i="60"/>
  <c r="H838" i="60"/>
  <c r="H839" i="60"/>
  <c r="H840" i="60"/>
  <c r="H841" i="60"/>
  <c r="H842" i="60"/>
  <c r="H843" i="60"/>
  <c r="H844" i="60"/>
  <c r="H845" i="60"/>
  <c r="H846" i="60"/>
  <c r="H847" i="60"/>
  <c r="H848" i="60"/>
  <c r="H849" i="60"/>
  <c r="H850" i="60"/>
  <c r="H851" i="60"/>
  <c r="H852" i="60"/>
  <c r="H853" i="60"/>
  <c r="H854" i="60"/>
  <c r="H855" i="60"/>
  <c r="H856" i="60"/>
  <c r="H857" i="60"/>
  <c r="H858" i="60"/>
  <c r="H859" i="60"/>
  <c r="H860" i="60"/>
  <c r="H861" i="60"/>
  <c r="H862" i="60"/>
  <c r="H863" i="60"/>
  <c r="H864" i="60"/>
  <c r="H865" i="60"/>
  <c r="H866" i="60"/>
  <c r="H867" i="60"/>
  <c r="H868" i="60"/>
  <c r="H869" i="60"/>
  <c r="H870" i="60"/>
  <c r="H871" i="60"/>
  <c r="H872" i="60"/>
  <c r="H873" i="60"/>
  <c r="H874" i="60"/>
  <c r="H875" i="60"/>
  <c r="H876" i="60"/>
  <c r="H877" i="60"/>
  <c r="H878" i="60"/>
  <c r="H879" i="60"/>
  <c r="H880" i="60"/>
  <c r="H881" i="60"/>
  <c r="H882" i="60"/>
  <c r="H883" i="60"/>
  <c r="H884" i="60"/>
  <c r="H885" i="60"/>
  <c r="H886" i="60"/>
  <c r="H887" i="60"/>
  <c r="H888" i="60"/>
  <c r="H889" i="60"/>
  <c r="H890" i="60"/>
  <c r="H891" i="60"/>
  <c r="H892" i="60"/>
  <c r="H893" i="60"/>
  <c r="H894" i="60"/>
  <c r="H895" i="60"/>
  <c r="H896" i="60"/>
  <c r="H897" i="60"/>
  <c r="H898" i="60"/>
  <c r="H899" i="60"/>
  <c r="H900" i="60"/>
  <c r="H901" i="60"/>
  <c r="H902" i="60"/>
  <c r="H903" i="60"/>
  <c r="H904" i="60"/>
  <c r="H905" i="60"/>
  <c r="H906" i="60"/>
  <c r="H907" i="60"/>
  <c r="H908" i="60"/>
  <c r="H909" i="60"/>
  <c r="H910" i="60"/>
  <c r="H911" i="60"/>
  <c r="H912" i="60"/>
  <c r="H913" i="60"/>
  <c r="H914" i="60"/>
  <c r="H915" i="60"/>
  <c r="H916" i="60"/>
  <c r="H917" i="60"/>
  <c r="H918" i="60"/>
  <c r="H919" i="60"/>
  <c r="H920" i="60"/>
  <c r="H921" i="60"/>
  <c r="H922" i="60"/>
  <c r="H923" i="60"/>
  <c r="H924" i="60"/>
  <c r="H925" i="60"/>
  <c r="H926" i="60"/>
  <c r="H927" i="60"/>
  <c r="H928" i="60"/>
  <c r="H929" i="60"/>
  <c r="H930" i="60"/>
  <c r="H931" i="60"/>
  <c r="H932" i="60"/>
  <c r="H933" i="60"/>
  <c r="H934" i="60"/>
  <c r="H935" i="60"/>
  <c r="H936" i="60"/>
  <c r="H937" i="60"/>
  <c r="H938" i="60"/>
  <c r="H939" i="60"/>
  <c r="H940" i="60"/>
  <c r="H941" i="60"/>
  <c r="H942" i="60"/>
  <c r="H943" i="60"/>
  <c r="H944" i="60"/>
  <c r="H945" i="60"/>
  <c r="H946" i="60"/>
  <c r="H947" i="60"/>
  <c r="H948" i="60"/>
  <c r="H949" i="60"/>
  <c r="H950" i="60"/>
  <c r="H951" i="60"/>
  <c r="H952" i="60"/>
  <c r="H953" i="60"/>
  <c r="H954" i="60"/>
  <c r="H955" i="60"/>
  <c r="H956" i="60"/>
  <c r="H957" i="60"/>
  <c r="H958" i="60"/>
  <c r="H959" i="60"/>
  <c r="H960" i="60"/>
  <c r="H961" i="60"/>
  <c r="H962" i="60"/>
  <c r="H963" i="60"/>
  <c r="H964" i="60"/>
  <c r="H965" i="60"/>
  <c r="H966" i="60"/>
  <c r="H967" i="60"/>
  <c r="H968" i="60"/>
  <c r="H969" i="60"/>
  <c r="H970" i="60"/>
  <c r="H971" i="60"/>
  <c r="H972" i="60"/>
  <c r="H973" i="60"/>
  <c r="H974" i="60"/>
  <c r="H975" i="60"/>
  <c r="H976" i="60"/>
  <c r="H977" i="60"/>
  <c r="H978" i="60"/>
  <c r="H979" i="60"/>
  <c r="H980" i="60"/>
  <c r="H981" i="60"/>
  <c r="H982" i="60"/>
  <c r="H983" i="60"/>
  <c r="H984" i="60"/>
  <c r="H985" i="60"/>
  <c r="H986" i="60"/>
  <c r="H987" i="60"/>
  <c r="H988" i="60"/>
  <c r="H989" i="60"/>
  <c r="H990" i="60"/>
  <c r="H991" i="60"/>
  <c r="H992" i="60"/>
  <c r="H993" i="60"/>
  <c r="H994" i="60"/>
  <c r="H995" i="60"/>
  <c r="H996" i="60"/>
  <c r="H997" i="60"/>
  <c r="H998" i="60"/>
  <c r="H999" i="60"/>
  <c r="H1000" i="60"/>
  <c r="H1001" i="60"/>
  <c r="H1002" i="60"/>
  <c r="H1003" i="60"/>
  <c r="H1004" i="60"/>
  <c r="H1005" i="60"/>
  <c r="H1006" i="60"/>
  <c r="H1007" i="60"/>
  <c r="H1008" i="60"/>
  <c r="H1009" i="60"/>
  <c r="H1010" i="60"/>
  <c r="H1011" i="60"/>
  <c r="H1012" i="60"/>
  <c r="H1013" i="60"/>
  <c r="H1014" i="60"/>
  <c r="H1015" i="60"/>
  <c r="H1016" i="60"/>
  <c r="H1017" i="60"/>
  <c r="H1018" i="60"/>
  <c r="H1019" i="60"/>
  <c r="H1020" i="60"/>
  <c r="H1021" i="60"/>
  <c r="H1022" i="60"/>
  <c r="H1023" i="60"/>
  <c r="H1024" i="60"/>
  <c r="H1025" i="60"/>
  <c r="H1026" i="60"/>
  <c r="H1027" i="60"/>
  <c r="H1028" i="60"/>
  <c r="H1029" i="60"/>
  <c r="H1030" i="60"/>
  <c r="H1031" i="60"/>
  <c r="H1032" i="60"/>
  <c r="H1033" i="60"/>
  <c r="H1034" i="60"/>
  <c r="H1035" i="60"/>
  <c r="H1036" i="60"/>
  <c r="H1037" i="60"/>
  <c r="H1038" i="60"/>
  <c r="H1039" i="60"/>
  <c r="H1040" i="60"/>
  <c r="H1041" i="60"/>
  <c r="H1042" i="60"/>
  <c r="H1043" i="60"/>
  <c r="H1044" i="60"/>
  <c r="H1045" i="60"/>
  <c r="H1046" i="60"/>
  <c r="H1047" i="60"/>
  <c r="H1048" i="60"/>
  <c r="H1049" i="60"/>
  <c r="H1050" i="60"/>
  <c r="H1051" i="60"/>
  <c r="H1052" i="60"/>
  <c r="H1053" i="60"/>
  <c r="H1054" i="60"/>
  <c r="H1055" i="60"/>
  <c r="H1056" i="60"/>
  <c r="H1057" i="60"/>
  <c r="H1058" i="60"/>
  <c r="H1059" i="60"/>
  <c r="H1060" i="60"/>
  <c r="H1061" i="60"/>
  <c r="H1062" i="60"/>
  <c r="H1063" i="60"/>
  <c r="H1064" i="60"/>
  <c r="H1065" i="60"/>
  <c r="H1066" i="60"/>
  <c r="H1067" i="60"/>
  <c r="H1068" i="60"/>
  <c r="H1069" i="60"/>
  <c r="H1070" i="60"/>
  <c r="H1071" i="60"/>
  <c r="H1072" i="60"/>
  <c r="H1073" i="60"/>
  <c r="H1074" i="60"/>
  <c r="H1075" i="60"/>
  <c r="H1076" i="60"/>
  <c r="H1077" i="60"/>
  <c r="H1078" i="60"/>
  <c r="H1079" i="60"/>
  <c r="H1080" i="60"/>
  <c r="H1081" i="60"/>
  <c r="H1082" i="60"/>
  <c r="H1083" i="60"/>
  <c r="H1084" i="60"/>
  <c r="H1085" i="60"/>
  <c r="H1086" i="60"/>
  <c r="H1087" i="60"/>
  <c r="H1088" i="60"/>
  <c r="H1089" i="60"/>
  <c r="H1090" i="60"/>
  <c r="H1091" i="60"/>
  <c r="H1092" i="60"/>
  <c r="H1093" i="60"/>
  <c r="H1094" i="60"/>
  <c r="H1095" i="60"/>
  <c r="H1096" i="60"/>
  <c r="H1097" i="60"/>
  <c r="H1098" i="60"/>
  <c r="H1099" i="60"/>
  <c r="H1100" i="60"/>
  <c r="E65" i="776"/>
  <c r="D64" i="776"/>
  <c r="E61" i="776"/>
  <c r="D60" i="776"/>
  <c r="E53" i="776"/>
  <c r="D52" i="776"/>
  <c r="E37" i="776"/>
  <c r="D36" i="776"/>
  <c r="E33" i="776"/>
  <c r="D32" i="776"/>
  <c r="E57" i="776"/>
  <c r="D56" i="776"/>
  <c r="E49" i="776"/>
  <c r="D48" i="776"/>
  <c r="E45" i="776"/>
  <c r="D44" i="776"/>
  <c r="E41" i="776"/>
  <c r="D40" i="776"/>
  <c r="E29" i="776"/>
  <c r="E25" i="776"/>
  <c r="D24" i="776"/>
  <c r="P1101" i="60" l="1"/>
  <c r="E66" i="776"/>
  <c r="E62" i="776"/>
  <c r="E54" i="776"/>
  <c r="E38" i="776"/>
  <c r="E34" i="776"/>
  <c r="E26" i="776"/>
  <c r="R9" i="60"/>
  <c r="R10" i="60"/>
  <c r="R11" i="60"/>
  <c r="R12" i="60"/>
  <c r="R13" i="60"/>
  <c r="R14" i="60"/>
  <c r="R15" i="60"/>
  <c r="R16" i="60"/>
  <c r="R17" i="60"/>
  <c r="R18" i="60"/>
  <c r="R19" i="60"/>
  <c r="R20" i="60"/>
  <c r="R21" i="60"/>
  <c r="R22" i="60"/>
  <c r="R23" i="60"/>
  <c r="R24" i="60"/>
  <c r="R25" i="60"/>
  <c r="R26" i="60"/>
  <c r="R27" i="60"/>
  <c r="R28" i="60"/>
  <c r="R29" i="60"/>
  <c r="R30" i="60"/>
  <c r="R31" i="60"/>
  <c r="R32" i="60"/>
  <c r="R33" i="60"/>
  <c r="R34" i="60"/>
  <c r="R35" i="60"/>
  <c r="R36" i="60"/>
  <c r="R37" i="60"/>
  <c r="R38" i="60"/>
  <c r="R39" i="60"/>
  <c r="R40" i="60"/>
  <c r="R41" i="60"/>
  <c r="R42" i="60"/>
  <c r="R43" i="60"/>
  <c r="R44" i="60"/>
  <c r="R45" i="60"/>
  <c r="R46" i="60"/>
  <c r="R47" i="60"/>
  <c r="R48" i="60"/>
  <c r="R49" i="60"/>
  <c r="R50" i="60"/>
  <c r="R51" i="60"/>
  <c r="R52" i="60"/>
  <c r="R53" i="60"/>
  <c r="R54" i="60"/>
  <c r="R55" i="60"/>
  <c r="R56" i="60"/>
  <c r="R57" i="60"/>
  <c r="R58" i="60"/>
  <c r="R59" i="60"/>
  <c r="R60" i="60"/>
  <c r="R61" i="60"/>
  <c r="R62" i="60"/>
  <c r="R63" i="60"/>
  <c r="R64" i="60"/>
  <c r="R65" i="60"/>
  <c r="R66" i="60"/>
  <c r="R67" i="60"/>
  <c r="R68" i="60"/>
  <c r="R69" i="60"/>
  <c r="R70" i="60"/>
  <c r="R71" i="60"/>
  <c r="R72" i="60"/>
  <c r="R73" i="60"/>
  <c r="R74" i="60"/>
  <c r="R75" i="60"/>
  <c r="R76" i="60"/>
  <c r="R77" i="60"/>
  <c r="R78" i="60"/>
  <c r="R79" i="60"/>
  <c r="R80" i="60"/>
  <c r="R81" i="60"/>
  <c r="R82" i="60"/>
  <c r="R83" i="60"/>
  <c r="R84" i="60"/>
  <c r="R85" i="60"/>
  <c r="R86" i="60"/>
  <c r="R87" i="60"/>
  <c r="R88" i="60"/>
  <c r="R89" i="60"/>
  <c r="R90" i="60"/>
  <c r="R91" i="60"/>
  <c r="R92" i="60"/>
  <c r="R93" i="60"/>
  <c r="R94" i="60"/>
  <c r="R95" i="60"/>
  <c r="R96" i="60"/>
  <c r="R97" i="60"/>
  <c r="R98" i="60"/>
  <c r="R99" i="60"/>
  <c r="R100" i="60"/>
  <c r="R101" i="60"/>
  <c r="R102" i="60"/>
  <c r="R103" i="60"/>
  <c r="R104" i="60"/>
  <c r="R105" i="60"/>
  <c r="R106" i="60"/>
  <c r="R107" i="60"/>
  <c r="R108" i="60"/>
  <c r="R109" i="60"/>
  <c r="R110" i="60"/>
  <c r="R111" i="60"/>
  <c r="R112" i="60"/>
  <c r="R113" i="60"/>
  <c r="R114" i="60"/>
  <c r="R115" i="60"/>
  <c r="R116" i="60"/>
  <c r="R117" i="60"/>
  <c r="R118" i="60"/>
  <c r="R119" i="60"/>
  <c r="R120" i="60"/>
  <c r="R121" i="60"/>
  <c r="R122" i="60"/>
  <c r="R123" i="60"/>
  <c r="R124" i="60"/>
  <c r="R125" i="60"/>
  <c r="R126" i="60"/>
  <c r="R127" i="60"/>
  <c r="R128" i="60"/>
  <c r="R129" i="60"/>
  <c r="R130" i="60"/>
  <c r="R131" i="60"/>
  <c r="R132" i="60"/>
  <c r="R133" i="60"/>
  <c r="R134" i="60"/>
  <c r="R135" i="60"/>
  <c r="R136" i="60"/>
  <c r="R137" i="60"/>
  <c r="R138" i="60"/>
  <c r="R139" i="60"/>
  <c r="R140" i="60"/>
  <c r="R141" i="60"/>
  <c r="R142" i="60"/>
  <c r="R143" i="60"/>
  <c r="R144" i="60"/>
  <c r="R145" i="60"/>
  <c r="R146" i="60"/>
  <c r="R147" i="60"/>
  <c r="R148" i="60"/>
  <c r="R149" i="60"/>
  <c r="R150" i="60"/>
  <c r="R151" i="60"/>
  <c r="R152" i="60"/>
  <c r="R153" i="60"/>
  <c r="R154" i="60"/>
  <c r="R155" i="60"/>
  <c r="R156" i="60"/>
  <c r="R406" i="60"/>
  <c r="R407" i="60"/>
  <c r="R455" i="60"/>
  <c r="R456" i="60"/>
  <c r="R611" i="60"/>
  <c r="R612" i="60"/>
  <c r="R613" i="60"/>
  <c r="R614" i="60"/>
  <c r="R615" i="60"/>
  <c r="R616" i="60"/>
  <c r="R617" i="60"/>
  <c r="R618" i="60"/>
  <c r="R801" i="60"/>
  <c r="R802" i="60"/>
  <c r="R803" i="60"/>
  <c r="R804" i="60"/>
  <c r="H8" i="60"/>
  <c r="H10" i="60"/>
  <c r="H11" i="60"/>
  <c r="H12" i="60"/>
  <c r="H13" i="60"/>
  <c r="H14" i="60"/>
  <c r="C200" i="771" l="1"/>
  <c r="B200" i="771" s="1"/>
  <c r="C201" i="771"/>
  <c r="B201" i="771" s="1"/>
  <c r="C202" i="771"/>
  <c r="B202" i="771" s="1"/>
  <c r="C203" i="771"/>
  <c r="B203" i="771" s="1"/>
  <c r="C204" i="771"/>
  <c r="B204" i="771" s="1"/>
  <c r="C205" i="771"/>
  <c r="B205" i="771" s="1"/>
  <c r="C206" i="771"/>
  <c r="B206" i="771" s="1"/>
  <c r="C207" i="771"/>
  <c r="B207" i="771" s="1"/>
  <c r="C208" i="771"/>
  <c r="B208" i="771" s="1"/>
  <c r="C209" i="771"/>
  <c r="B209" i="771" s="1"/>
  <c r="C210" i="771"/>
  <c r="B210" i="771" s="1"/>
  <c r="C211" i="771"/>
  <c r="B211" i="771" s="1"/>
  <c r="C212" i="771"/>
  <c r="B212" i="771" s="1"/>
  <c r="C213" i="771"/>
  <c r="B213" i="771" s="1"/>
  <c r="C214" i="771"/>
  <c r="B214" i="771" s="1"/>
  <c r="C215" i="771"/>
  <c r="B215" i="771" s="1"/>
  <c r="C216" i="771"/>
  <c r="B216" i="771" s="1"/>
  <c r="C217" i="771"/>
  <c r="B217" i="771" s="1"/>
  <c r="C218" i="771"/>
  <c r="B218" i="771" s="1"/>
  <c r="C219" i="771"/>
  <c r="B219" i="771" s="1"/>
  <c r="C220" i="771"/>
  <c r="B220" i="771" s="1"/>
  <c r="C221" i="771"/>
  <c r="B221" i="771" s="1"/>
  <c r="C222" i="771"/>
  <c r="B222" i="771" s="1"/>
  <c r="C223" i="771"/>
  <c r="B223" i="771" s="1"/>
  <c r="C224" i="771"/>
  <c r="B224" i="771" s="1"/>
  <c r="C225" i="771"/>
  <c r="B225" i="771" s="1"/>
  <c r="C226" i="771"/>
  <c r="B226" i="771" s="1"/>
  <c r="C227" i="771"/>
  <c r="B227" i="771" s="1"/>
  <c r="C228" i="771"/>
  <c r="B228" i="771" s="1"/>
  <c r="C229" i="771"/>
  <c r="B229" i="771" s="1"/>
  <c r="C230" i="771"/>
  <c r="B230" i="771" s="1"/>
  <c r="C231" i="771"/>
  <c r="B231" i="771" s="1"/>
  <c r="C232" i="771"/>
  <c r="B232" i="771" s="1"/>
  <c r="C233" i="771"/>
  <c r="B233" i="771" s="1"/>
  <c r="C234" i="771"/>
  <c r="B234" i="771" s="1"/>
  <c r="C235" i="771"/>
  <c r="B235" i="771" s="1"/>
  <c r="C199" i="771"/>
  <c r="B199" i="771" s="1"/>
  <c r="J1101" i="60"/>
  <c r="C161" i="771"/>
  <c r="B161" i="771" s="1"/>
  <c r="C162" i="771"/>
  <c r="B162" i="771" s="1"/>
  <c r="C163" i="771"/>
  <c r="B163" i="771" s="1"/>
  <c r="C164" i="771"/>
  <c r="B164" i="771" s="1"/>
  <c r="C165" i="771"/>
  <c r="B165" i="771" s="1"/>
  <c r="C166" i="771"/>
  <c r="B166" i="771" s="1"/>
  <c r="C167" i="771"/>
  <c r="B167" i="771" s="1"/>
  <c r="C168" i="771"/>
  <c r="B168" i="771" s="1"/>
  <c r="C169" i="771"/>
  <c r="B169" i="771" s="1"/>
  <c r="C170" i="771"/>
  <c r="B170" i="771" s="1"/>
  <c r="C171" i="771"/>
  <c r="B171" i="771" s="1"/>
  <c r="C172" i="771"/>
  <c r="B172" i="771" s="1"/>
  <c r="C173" i="771"/>
  <c r="B173" i="771" s="1"/>
  <c r="C174" i="771"/>
  <c r="B174" i="771" s="1"/>
  <c r="C175" i="771"/>
  <c r="B175" i="771" s="1"/>
  <c r="C176" i="771"/>
  <c r="B176" i="771" s="1"/>
  <c r="C177" i="771"/>
  <c r="B177" i="771" s="1"/>
  <c r="C178" i="771"/>
  <c r="B178" i="771" s="1"/>
  <c r="C179" i="771"/>
  <c r="B179" i="771" s="1"/>
  <c r="C180" i="771"/>
  <c r="B180" i="771" s="1"/>
  <c r="C181" i="771"/>
  <c r="B181" i="771" s="1"/>
  <c r="C182" i="771"/>
  <c r="B182" i="771" s="1"/>
  <c r="C183" i="771"/>
  <c r="B183" i="771" s="1"/>
  <c r="C184" i="771"/>
  <c r="B184" i="771" s="1"/>
  <c r="C185" i="771"/>
  <c r="B185" i="771" s="1"/>
  <c r="C186" i="771"/>
  <c r="B186" i="771" s="1"/>
  <c r="C187" i="771"/>
  <c r="B187" i="771" s="1"/>
  <c r="C188" i="771"/>
  <c r="B188" i="771" s="1"/>
  <c r="C189" i="771"/>
  <c r="B189" i="771" s="1"/>
  <c r="C190" i="771"/>
  <c r="B190" i="771" s="1"/>
  <c r="C191" i="771"/>
  <c r="B191" i="771" s="1"/>
  <c r="C192" i="771"/>
  <c r="B192" i="771" s="1"/>
  <c r="C193" i="771"/>
  <c r="B193" i="771" s="1"/>
  <c r="C194" i="771"/>
  <c r="B194" i="771" s="1"/>
  <c r="C195" i="771"/>
  <c r="B195" i="771" s="1"/>
  <c r="C196" i="771"/>
  <c r="B196" i="771" s="1"/>
  <c r="C197" i="771"/>
  <c r="B197" i="771" s="1"/>
  <c r="C2" i="771"/>
  <c r="B2" i="771" s="1"/>
  <c r="C3" i="771"/>
  <c r="B3" i="771" s="1"/>
  <c r="C4" i="771"/>
  <c r="B4" i="771" s="1"/>
  <c r="C5" i="771"/>
  <c r="B5" i="771" s="1"/>
  <c r="C6" i="771"/>
  <c r="B6" i="771" s="1"/>
  <c r="C7" i="771"/>
  <c r="B7" i="771" s="1"/>
  <c r="C8" i="771"/>
  <c r="B8" i="771" s="1"/>
  <c r="C9" i="771"/>
  <c r="B9" i="771" s="1"/>
  <c r="C10" i="771"/>
  <c r="B10" i="771" s="1"/>
  <c r="C11" i="771"/>
  <c r="B11" i="771" s="1"/>
  <c r="C12" i="771"/>
  <c r="B12" i="771" s="1"/>
  <c r="C13" i="771"/>
  <c r="B13" i="771" s="1"/>
  <c r="C14" i="771"/>
  <c r="B14" i="771" s="1"/>
  <c r="C15" i="771"/>
  <c r="B15" i="771" s="1"/>
  <c r="C16" i="771"/>
  <c r="B16" i="771" s="1"/>
  <c r="C17" i="771"/>
  <c r="B17" i="771" s="1"/>
  <c r="C18" i="771"/>
  <c r="B18" i="771" s="1"/>
  <c r="C19" i="771"/>
  <c r="B19" i="771" s="1"/>
  <c r="C20" i="771"/>
  <c r="B20" i="771" s="1"/>
  <c r="C21" i="771"/>
  <c r="B21" i="771" s="1"/>
  <c r="C22" i="771"/>
  <c r="B22" i="771" s="1"/>
  <c r="C23" i="771"/>
  <c r="B23" i="771" s="1"/>
  <c r="C24" i="771"/>
  <c r="B24" i="771" s="1"/>
  <c r="C25" i="771"/>
  <c r="B25" i="771" s="1"/>
  <c r="C26" i="771"/>
  <c r="B26" i="771" s="1"/>
  <c r="C27" i="771"/>
  <c r="B27" i="771" s="1"/>
  <c r="C28" i="771"/>
  <c r="B28" i="771" s="1"/>
  <c r="C29" i="771"/>
  <c r="B29" i="771" s="1"/>
  <c r="C30" i="771"/>
  <c r="B30" i="771" s="1"/>
  <c r="C31" i="771"/>
  <c r="B31" i="771" s="1"/>
  <c r="C32" i="771"/>
  <c r="B32" i="771" s="1"/>
  <c r="C33" i="771"/>
  <c r="B33" i="771" s="1"/>
  <c r="C34" i="771"/>
  <c r="B34" i="771" s="1"/>
  <c r="C35" i="771"/>
  <c r="B35" i="771" s="1"/>
  <c r="C36" i="771"/>
  <c r="B36" i="771" s="1"/>
  <c r="C37" i="771"/>
  <c r="B37" i="771" s="1"/>
  <c r="C38" i="771"/>
  <c r="B38" i="771" s="1"/>
  <c r="C39" i="771"/>
  <c r="B39" i="771" s="1"/>
  <c r="C40" i="771"/>
  <c r="B40" i="771" s="1"/>
  <c r="C41" i="771"/>
  <c r="B41" i="771" s="1"/>
  <c r="C42" i="771"/>
  <c r="B42" i="771" s="1"/>
  <c r="C43" i="771"/>
  <c r="B43" i="771" s="1"/>
  <c r="C44" i="771"/>
  <c r="B44" i="771" s="1"/>
  <c r="C45" i="771"/>
  <c r="B45" i="771" s="1"/>
  <c r="C46" i="771"/>
  <c r="B46" i="771" s="1"/>
  <c r="C47" i="771"/>
  <c r="B47" i="771" s="1"/>
  <c r="C48" i="771"/>
  <c r="B48" i="771" s="1"/>
  <c r="C49" i="771"/>
  <c r="B49" i="771" s="1"/>
  <c r="C50" i="771"/>
  <c r="B50" i="771" s="1"/>
  <c r="C51" i="771"/>
  <c r="B51" i="771" s="1"/>
  <c r="C52" i="771"/>
  <c r="B52" i="771" s="1"/>
  <c r="C53" i="771"/>
  <c r="B53" i="771" s="1"/>
  <c r="C54" i="771"/>
  <c r="B54" i="771" s="1"/>
  <c r="C55" i="771"/>
  <c r="B55" i="771" s="1"/>
  <c r="C56" i="771"/>
  <c r="B56" i="771" s="1"/>
  <c r="C57" i="771"/>
  <c r="B57" i="771" s="1"/>
  <c r="C58" i="771"/>
  <c r="B58" i="771" s="1"/>
  <c r="C59" i="771"/>
  <c r="B59" i="771" s="1"/>
  <c r="C60" i="771"/>
  <c r="B60" i="771" s="1"/>
  <c r="C61" i="771"/>
  <c r="B61" i="771" s="1"/>
  <c r="C62" i="771"/>
  <c r="B62" i="771" s="1"/>
  <c r="C63" i="771"/>
  <c r="B63" i="771" s="1"/>
  <c r="C64" i="771"/>
  <c r="B64" i="771" s="1"/>
  <c r="C65" i="771"/>
  <c r="B65" i="771" s="1"/>
  <c r="C66" i="771"/>
  <c r="B66" i="771" s="1"/>
  <c r="C67" i="771"/>
  <c r="B67" i="771" s="1"/>
  <c r="C68" i="771"/>
  <c r="B68" i="771" s="1"/>
  <c r="C69" i="771"/>
  <c r="B69" i="771" s="1"/>
  <c r="C70" i="771"/>
  <c r="B70" i="771" s="1"/>
  <c r="C71" i="771"/>
  <c r="B71" i="771" s="1"/>
  <c r="C72" i="771"/>
  <c r="B72" i="771" s="1"/>
  <c r="C73" i="771"/>
  <c r="B73" i="771" s="1"/>
  <c r="C74" i="771"/>
  <c r="B74" i="771" s="1"/>
  <c r="C75" i="771"/>
  <c r="B75" i="771" s="1"/>
  <c r="C76" i="771"/>
  <c r="B76" i="771" s="1"/>
  <c r="C77" i="771"/>
  <c r="B77" i="771" s="1"/>
  <c r="C78" i="771"/>
  <c r="B78" i="771" s="1"/>
  <c r="C79" i="771"/>
  <c r="B79" i="771" s="1"/>
  <c r="C80" i="771"/>
  <c r="B80" i="771" s="1"/>
  <c r="C81" i="771"/>
  <c r="B81" i="771" s="1"/>
  <c r="C82" i="771"/>
  <c r="B82" i="771" s="1"/>
  <c r="C83" i="771"/>
  <c r="B83" i="771" s="1"/>
  <c r="C84" i="771"/>
  <c r="B84" i="771" s="1"/>
  <c r="C85" i="771"/>
  <c r="B85" i="771" s="1"/>
  <c r="C86" i="771"/>
  <c r="B86" i="771" s="1"/>
  <c r="C87" i="771"/>
  <c r="B87" i="771" s="1"/>
  <c r="C88" i="771"/>
  <c r="B88" i="771" s="1"/>
  <c r="C89" i="771"/>
  <c r="B89" i="771" s="1"/>
  <c r="C90" i="771"/>
  <c r="B90" i="771" s="1"/>
  <c r="C91" i="771"/>
  <c r="B91" i="771" s="1"/>
  <c r="C92" i="771"/>
  <c r="B92" i="771" s="1"/>
  <c r="C93" i="771"/>
  <c r="B93" i="771" s="1"/>
  <c r="C94" i="771"/>
  <c r="B94" i="771" s="1"/>
  <c r="C95" i="771"/>
  <c r="B95" i="771" s="1"/>
  <c r="C96" i="771"/>
  <c r="B96" i="771" s="1"/>
  <c r="C97" i="771"/>
  <c r="B97" i="771" s="1"/>
  <c r="C98" i="771"/>
  <c r="B98" i="771" s="1"/>
  <c r="C99" i="771"/>
  <c r="B99" i="771" s="1"/>
  <c r="C100" i="771"/>
  <c r="B100" i="771" s="1"/>
  <c r="C101" i="771"/>
  <c r="B101" i="771" s="1"/>
  <c r="C102" i="771"/>
  <c r="B102" i="771" s="1"/>
  <c r="C103" i="771"/>
  <c r="B103" i="771" s="1"/>
  <c r="C104" i="771"/>
  <c r="B104" i="771" s="1"/>
  <c r="C105" i="771"/>
  <c r="B105" i="771" s="1"/>
  <c r="C106" i="771"/>
  <c r="B106" i="771" s="1"/>
  <c r="C107" i="771"/>
  <c r="B107" i="771" s="1"/>
  <c r="C108" i="771"/>
  <c r="B108" i="771" s="1"/>
  <c r="C109" i="771"/>
  <c r="B109" i="771" s="1"/>
  <c r="C110" i="771"/>
  <c r="B110" i="771" s="1"/>
  <c r="C111" i="771"/>
  <c r="B111" i="771" s="1"/>
  <c r="C112" i="771"/>
  <c r="B112" i="771" s="1"/>
  <c r="C113" i="771"/>
  <c r="B113" i="771" s="1"/>
  <c r="C114" i="771"/>
  <c r="B114" i="771" s="1"/>
  <c r="C115" i="771"/>
  <c r="B115" i="771" s="1"/>
  <c r="C116" i="771"/>
  <c r="B116" i="771" s="1"/>
  <c r="C117" i="771"/>
  <c r="B117" i="771" s="1"/>
  <c r="C118" i="771"/>
  <c r="B118" i="771" s="1"/>
  <c r="C119" i="771"/>
  <c r="B119" i="771" s="1"/>
  <c r="C120" i="771"/>
  <c r="B120" i="771" s="1"/>
  <c r="C121" i="771"/>
  <c r="B121" i="771" s="1"/>
  <c r="C122" i="771"/>
  <c r="B122" i="771" s="1"/>
  <c r="C123" i="771"/>
  <c r="B123" i="771" s="1"/>
  <c r="C124" i="771"/>
  <c r="B124" i="771" s="1"/>
  <c r="C125" i="771"/>
  <c r="B125" i="771" s="1"/>
  <c r="C126" i="771"/>
  <c r="B126" i="771" s="1"/>
  <c r="C127" i="771"/>
  <c r="B127" i="771" s="1"/>
  <c r="C128" i="771"/>
  <c r="B128" i="771" s="1"/>
  <c r="C129" i="771"/>
  <c r="B129" i="771" s="1"/>
  <c r="C130" i="771"/>
  <c r="B130" i="771" s="1"/>
  <c r="C131" i="771"/>
  <c r="B131" i="771" s="1"/>
  <c r="C132" i="771"/>
  <c r="B132" i="771" s="1"/>
  <c r="C133" i="771"/>
  <c r="B133" i="771" s="1"/>
  <c r="C134" i="771"/>
  <c r="B134" i="771" s="1"/>
  <c r="C135" i="771"/>
  <c r="B135" i="771" s="1"/>
  <c r="C136" i="771"/>
  <c r="B136" i="771" s="1"/>
  <c r="C137" i="771"/>
  <c r="B137" i="771" s="1"/>
  <c r="C138" i="771"/>
  <c r="B138" i="771" s="1"/>
  <c r="C139" i="771"/>
  <c r="B139" i="771" s="1"/>
  <c r="C140" i="771"/>
  <c r="B140" i="771" s="1"/>
  <c r="C141" i="771"/>
  <c r="B141" i="771" s="1"/>
  <c r="C142" i="771"/>
  <c r="B142" i="771" s="1"/>
  <c r="C143" i="771"/>
  <c r="B143" i="771" s="1"/>
  <c r="C144" i="771"/>
  <c r="B144" i="771" s="1"/>
  <c r="C145" i="771"/>
  <c r="B145" i="771" s="1"/>
  <c r="C146" i="771"/>
  <c r="B146" i="771" s="1"/>
  <c r="C147" i="771"/>
  <c r="B147" i="771" s="1"/>
  <c r="C148" i="771"/>
  <c r="B148" i="771" s="1"/>
  <c r="C149" i="771"/>
  <c r="B149" i="771" s="1"/>
  <c r="C150" i="771"/>
  <c r="B150" i="771" s="1"/>
  <c r="C151" i="771"/>
  <c r="B151" i="771" s="1"/>
  <c r="C152" i="771"/>
  <c r="B152" i="771" s="1"/>
  <c r="C153" i="771"/>
  <c r="B153" i="771" s="1"/>
  <c r="C154" i="771"/>
  <c r="B154" i="771" s="1"/>
  <c r="C155" i="771"/>
  <c r="B155" i="771" s="1"/>
  <c r="C156" i="771"/>
  <c r="B156" i="771" s="1"/>
  <c r="C157" i="771"/>
  <c r="B157" i="771" s="1"/>
  <c r="C158" i="771"/>
  <c r="B158" i="771" s="1"/>
  <c r="C159" i="771"/>
  <c r="B159" i="771" s="1"/>
  <c r="C160" i="771"/>
  <c r="B160" i="771" s="1"/>
  <c r="C1" i="771"/>
  <c r="B1" i="771" s="1"/>
  <c r="M608" i="60" l="1"/>
  <c r="N608" i="60" s="1"/>
  <c r="Q608" i="60" s="1"/>
  <c r="M610" i="60"/>
  <c r="N610" i="60" s="1"/>
  <c r="Q610" i="60" s="1"/>
  <c r="R610" i="60" s="1"/>
  <c r="S610" i="60" s="1"/>
  <c r="M580" i="60"/>
  <c r="N580" i="60" s="1"/>
  <c r="Q580" i="60" s="1"/>
  <c r="R580" i="60" s="1"/>
  <c r="S580" i="60" s="1"/>
  <c r="M579" i="60"/>
  <c r="N579" i="60" s="1"/>
  <c r="Q579" i="60" s="1"/>
  <c r="R579" i="60" s="1"/>
  <c r="S579" i="60" s="1"/>
  <c r="M578" i="60"/>
  <c r="N578" i="60" s="1"/>
  <c r="Q578" i="60" s="1"/>
  <c r="R578" i="60" s="1"/>
  <c r="S578" i="60" s="1"/>
  <c r="M757" i="60"/>
  <c r="N757" i="60" s="1"/>
  <c r="Q757" i="60" s="1"/>
  <c r="M560" i="60"/>
  <c r="N560" i="60" s="1"/>
  <c r="Q560" i="60" s="1"/>
  <c r="M559" i="60"/>
  <c r="N559" i="60" s="1"/>
  <c r="Q559" i="60" s="1"/>
  <c r="R559" i="60" s="1"/>
  <c r="S559" i="60" s="1"/>
  <c r="M612" i="60"/>
  <c r="N612" i="60" s="1"/>
  <c r="Q612" i="60" s="1"/>
  <c r="M611" i="60"/>
  <c r="N611" i="60" s="1"/>
  <c r="Q611" i="60" s="1"/>
  <c r="S611" i="60" s="1"/>
  <c r="M801" i="60"/>
  <c r="N801" i="60" s="1"/>
  <c r="Q801" i="60" s="1"/>
  <c r="S801" i="60" s="1"/>
  <c r="M615" i="60"/>
  <c r="N615" i="60" s="1"/>
  <c r="Q615" i="60" s="1"/>
  <c r="M592" i="60"/>
  <c r="N592" i="60" s="1"/>
  <c r="Q592" i="60" s="1"/>
  <c r="R592" i="60" s="1"/>
  <c r="S592" i="60" s="1"/>
  <c r="M788" i="60"/>
  <c r="N788" i="60" s="1"/>
  <c r="Q788" i="60" s="1"/>
  <c r="R788" i="60" s="1"/>
  <c r="S788" i="60" s="1"/>
  <c r="M265" i="60"/>
  <c r="N265" i="60" s="1"/>
  <c r="Q265" i="60" s="1"/>
  <c r="R265" i="60" s="1"/>
  <c r="S265" i="60" s="1"/>
  <c r="M576" i="60"/>
  <c r="N576" i="60" s="1"/>
  <c r="Q576" i="60" s="1"/>
  <c r="R576" i="60" s="1"/>
  <c r="S576" i="60" s="1"/>
  <c r="M575" i="60"/>
  <c r="N575" i="60" s="1"/>
  <c r="Q575" i="60" s="1"/>
  <c r="R575" i="60" s="1"/>
  <c r="S575" i="60" s="1"/>
  <c r="M780" i="60"/>
  <c r="N780" i="60" s="1"/>
  <c r="Q780" i="60" s="1"/>
  <c r="R780" i="60" s="1"/>
  <c r="S780" i="60" s="1"/>
  <c r="M784" i="60"/>
  <c r="N784" i="60" s="1"/>
  <c r="Q784" i="60" s="1"/>
  <c r="M782" i="60"/>
  <c r="N782" i="60" s="1"/>
  <c r="Q782" i="60" s="1"/>
  <c r="R782" i="60" s="1"/>
  <c r="S782" i="60" s="1"/>
  <c r="M781" i="60"/>
  <c r="N781" i="60" s="1"/>
  <c r="Q781" i="60" s="1"/>
  <c r="M774" i="60"/>
  <c r="N774" i="60" s="1"/>
  <c r="Q774" i="60" s="1"/>
  <c r="M144" i="60"/>
  <c r="N144" i="60" s="1"/>
  <c r="Q144" i="60" s="1"/>
  <c r="S144" i="60" s="1"/>
  <c r="M140" i="60"/>
  <c r="N140" i="60" s="1"/>
  <c r="Q140" i="60" s="1"/>
  <c r="S140" i="60" s="1"/>
  <c r="M138" i="60"/>
  <c r="N138" i="60" s="1"/>
  <c r="Q138" i="60" s="1"/>
  <c r="S138" i="60" s="1"/>
  <c r="M143" i="60"/>
  <c r="N143" i="60" s="1"/>
  <c r="Q143" i="60" s="1"/>
  <c r="S143" i="60" s="1"/>
  <c r="M562" i="60"/>
  <c r="N562" i="60" s="1"/>
  <c r="Q562" i="60" s="1"/>
  <c r="M142" i="60"/>
  <c r="N142" i="60" s="1"/>
  <c r="Q142" i="60" s="1"/>
  <c r="S142" i="60" s="1"/>
  <c r="M139" i="60"/>
  <c r="N139" i="60" s="1"/>
  <c r="Q139" i="60" s="1"/>
  <c r="S139" i="60" s="1"/>
  <c r="M548" i="60"/>
  <c r="N548" i="60" s="1"/>
  <c r="Q548" i="60" s="1"/>
  <c r="M547" i="60"/>
  <c r="N547" i="60" s="1"/>
  <c r="Q547" i="60" s="1"/>
  <c r="M544" i="60"/>
  <c r="N544" i="60" s="1"/>
  <c r="Q544" i="60" s="1"/>
  <c r="R544" i="60" s="1"/>
  <c r="S544" i="60" s="1"/>
  <c r="M543" i="60"/>
  <c r="N543" i="60" s="1"/>
  <c r="Q543" i="60" s="1"/>
  <c r="M194" i="60"/>
  <c r="N194" i="60" s="1"/>
  <c r="Q194" i="60" s="1"/>
  <c r="M546" i="60"/>
  <c r="N546" i="60" s="1"/>
  <c r="Q546" i="60" s="1"/>
  <c r="M792" i="60"/>
  <c r="N792" i="60" s="1"/>
  <c r="Q792" i="60" s="1"/>
  <c r="R792" i="60" s="1"/>
  <c r="S792" i="60" s="1"/>
  <c r="M793" i="60"/>
  <c r="N793" i="60" s="1"/>
  <c r="Q793" i="60" s="1"/>
  <c r="M756" i="60"/>
  <c r="N756" i="60" s="1"/>
  <c r="Q756" i="60" s="1"/>
  <c r="R756" i="60" s="1"/>
  <c r="S756" i="60" s="1"/>
  <c r="M25" i="60"/>
  <c r="N25" i="60" s="1"/>
  <c r="Q25" i="60" s="1"/>
  <c r="S25" i="60" s="1"/>
  <c r="M17" i="60"/>
  <c r="N17" i="60" s="1"/>
  <c r="Q17" i="60" s="1"/>
  <c r="S17" i="60" s="1"/>
  <c r="M19" i="60"/>
  <c r="N19" i="60" s="1"/>
  <c r="Q19" i="60" s="1"/>
  <c r="S19" i="60" s="1"/>
  <c r="M21" i="60"/>
  <c r="N21" i="60" s="1"/>
  <c r="Q21" i="60" s="1"/>
  <c r="S21" i="60" s="1"/>
  <c r="M23" i="60"/>
  <c r="N23" i="60" s="1"/>
  <c r="Q23" i="60" s="1"/>
  <c r="S23" i="60" s="1"/>
  <c r="M246" i="60"/>
  <c r="N246" i="60" s="1"/>
  <c r="Q246" i="60" s="1"/>
  <c r="R246" i="60" s="1"/>
  <c r="S246" i="60" s="1"/>
  <c r="M20" i="60"/>
  <c r="N20" i="60" s="1"/>
  <c r="Q20" i="60" s="1"/>
  <c r="S20" i="60" s="1"/>
  <c r="M24" i="60"/>
  <c r="N24" i="60" s="1"/>
  <c r="Q24" i="60" s="1"/>
  <c r="S24" i="60" s="1"/>
  <c r="M22" i="60"/>
  <c r="N22" i="60" s="1"/>
  <c r="Q22" i="60" s="1"/>
  <c r="M245" i="60"/>
  <c r="N245" i="60" s="1"/>
  <c r="Q245" i="60" s="1"/>
  <c r="R245" i="60" s="1"/>
  <c r="S245" i="60" s="1"/>
  <c r="M122" i="60"/>
  <c r="N122" i="60" s="1"/>
  <c r="Q122" i="60" s="1"/>
  <c r="S122" i="60" s="1"/>
  <c r="M128" i="60"/>
  <c r="N128" i="60" s="1"/>
  <c r="Q128" i="60" s="1"/>
  <c r="S128" i="60" s="1"/>
  <c r="M124" i="60"/>
  <c r="N124" i="60" s="1"/>
  <c r="Q124" i="60" s="1"/>
  <c r="S124" i="60" s="1"/>
  <c r="M258" i="60"/>
  <c r="N258" i="60" s="1"/>
  <c r="Q258" i="60" s="1"/>
  <c r="R258" i="60" s="1"/>
  <c r="S258" i="60" s="1"/>
  <c r="M123" i="60"/>
  <c r="N123" i="60" s="1"/>
  <c r="Q123" i="60" s="1"/>
  <c r="S123" i="60" s="1"/>
  <c r="M129" i="60"/>
  <c r="N129" i="60" s="1"/>
  <c r="Q129" i="60" s="1"/>
  <c r="S129" i="60" s="1"/>
  <c r="M53" i="60"/>
  <c r="N53" i="60" s="1"/>
  <c r="Q53" i="60" s="1"/>
  <c r="S53" i="60" s="1"/>
  <c r="M127" i="60"/>
  <c r="N127" i="60" s="1"/>
  <c r="Q127" i="60" s="1"/>
  <c r="S127" i="60" s="1"/>
  <c r="M42" i="60"/>
  <c r="N42" i="60" s="1"/>
  <c r="Q42" i="60" s="1"/>
  <c r="S42" i="60" s="1"/>
  <c r="M126" i="60"/>
  <c r="N126" i="60" s="1"/>
  <c r="Q126" i="60" s="1"/>
  <c r="S126" i="60" s="1"/>
  <c r="M125" i="60"/>
  <c r="N125" i="60" s="1"/>
  <c r="Q125" i="60" s="1"/>
  <c r="S125" i="60" s="1"/>
  <c r="M267" i="60"/>
  <c r="N267" i="60" s="1"/>
  <c r="Q267" i="60" s="1"/>
  <c r="R267" i="60" s="1"/>
  <c r="S267" i="60" s="1"/>
  <c r="M764" i="60"/>
  <c r="N764" i="60" s="1"/>
  <c r="Q764" i="60" s="1"/>
  <c r="M768" i="60"/>
  <c r="N768" i="60" s="1"/>
  <c r="Q768" i="60" s="1"/>
  <c r="M766" i="60"/>
  <c r="N766" i="60" s="1"/>
  <c r="Q766" i="60" s="1"/>
  <c r="M765" i="60"/>
  <c r="N765" i="60" s="1"/>
  <c r="Q765" i="60" s="1"/>
  <c r="M770" i="60"/>
  <c r="N770" i="60" s="1"/>
  <c r="Q770" i="60" s="1"/>
  <c r="R770" i="60" s="1"/>
  <c r="S770" i="60" s="1"/>
  <c r="M762" i="60"/>
  <c r="N762" i="60" s="1"/>
  <c r="Q762" i="60" s="1"/>
  <c r="R762" i="60" s="1"/>
  <c r="S762" i="60" s="1"/>
  <c r="M769" i="60"/>
  <c r="N769" i="60" s="1"/>
  <c r="Q769" i="60" s="1"/>
  <c r="R769" i="60" s="1"/>
  <c r="S769" i="60" s="1"/>
  <c r="M761" i="60"/>
  <c r="N761" i="60" s="1"/>
  <c r="Q761" i="60" s="1"/>
  <c r="R761" i="60" s="1"/>
  <c r="S761" i="60" s="1"/>
  <c r="M28" i="60"/>
  <c r="N28" i="60" s="1"/>
  <c r="Q28" i="60" s="1"/>
  <c r="S28" i="60" s="1"/>
  <c r="M27" i="60"/>
  <c r="N27" i="60" s="1"/>
  <c r="Q27" i="60" s="1"/>
  <c r="S27" i="60" s="1"/>
  <c r="M33" i="60"/>
  <c r="N33" i="60" s="1"/>
  <c r="Q33" i="60" s="1"/>
  <c r="S33" i="60" s="1"/>
  <c r="M32" i="60"/>
  <c r="N32" i="60" s="1"/>
  <c r="Q32" i="60" s="1"/>
  <c r="S32" i="60" s="1"/>
  <c r="M15" i="60"/>
  <c r="N15" i="60" s="1"/>
  <c r="Q15" i="60" s="1"/>
  <c r="S15" i="60" s="1"/>
  <c r="M31" i="60"/>
  <c r="N31" i="60" s="1"/>
  <c r="Q31" i="60" s="1"/>
  <c r="S31" i="60" s="1"/>
  <c r="M14" i="60"/>
  <c r="N14" i="60" s="1"/>
  <c r="Q14" i="60" s="1"/>
  <c r="S14" i="60" s="1"/>
  <c r="M29" i="60"/>
  <c r="N29" i="60" s="1"/>
  <c r="Q29" i="60" s="1"/>
  <c r="S29" i="60" s="1"/>
  <c r="M16" i="60"/>
  <c r="N16" i="60" s="1"/>
  <c r="Q16" i="60" s="1"/>
  <c r="S16" i="60" s="1"/>
  <c r="M804" i="60"/>
  <c r="N804" i="60" s="1"/>
  <c r="Q804" i="60" s="1"/>
  <c r="S804" i="60" s="1"/>
  <c r="M614" i="60"/>
  <c r="N614" i="60" s="1"/>
  <c r="Q614" i="60" s="1"/>
  <c r="S614" i="60" s="1"/>
  <c r="M618" i="60"/>
  <c r="N618" i="60" s="1"/>
  <c r="Q618" i="60" s="1"/>
  <c r="S618" i="60" s="1"/>
  <c r="M607" i="60"/>
  <c r="N607" i="60" s="1"/>
  <c r="Q607" i="60" s="1"/>
  <c r="M156" i="60"/>
  <c r="N156" i="60" s="1"/>
  <c r="Q156" i="60" s="1"/>
  <c r="S156" i="60" s="1"/>
  <c r="M606" i="60"/>
  <c r="N606" i="60" s="1"/>
  <c r="Q606" i="60" s="1"/>
  <c r="M153" i="60"/>
  <c r="N153" i="60" s="1"/>
  <c r="Q153" i="60" s="1"/>
  <c r="S153" i="60" s="1"/>
  <c r="M600" i="60"/>
  <c r="N600" i="60" s="1"/>
  <c r="Q600" i="60" s="1"/>
  <c r="M154" i="60"/>
  <c r="N154" i="60" s="1"/>
  <c r="Q154" i="60" s="1"/>
  <c r="S154" i="60" s="1"/>
  <c r="M155" i="60"/>
  <c r="N155" i="60" s="1"/>
  <c r="Q155" i="60" s="1"/>
  <c r="S155" i="60" s="1"/>
  <c r="M588" i="60"/>
  <c r="N588" i="60" s="1"/>
  <c r="Q588" i="60" s="1"/>
  <c r="R588" i="60" s="1"/>
  <c r="S588" i="60" s="1"/>
  <c r="M584" i="60"/>
  <c r="N584" i="60" s="1"/>
  <c r="Q584" i="60" s="1"/>
  <c r="R584" i="60" s="1"/>
  <c r="S584" i="60" s="1"/>
  <c r="M583" i="60"/>
  <c r="N583" i="60" s="1"/>
  <c r="Q583" i="60" s="1"/>
  <c r="M582" i="60"/>
  <c r="N582" i="60" s="1"/>
  <c r="Q582" i="60" s="1"/>
  <c r="R582" i="60" s="1"/>
  <c r="S582" i="60" s="1"/>
  <c r="M572" i="60"/>
  <c r="N572" i="60" s="1"/>
  <c r="Q572" i="60" s="1"/>
  <c r="R572" i="60" s="1"/>
  <c r="S572" i="60" s="1"/>
  <c r="M571" i="60"/>
  <c r="N571" i="60" s="1"/>
  <c r="Q571" i="60" s="1"/>
  <c r="R571" i="60" s="1"/>
  <c r="S571" i="60" s="1"/>
  <c r="M264" i="60"/>
  <c r="N264" i="60" s="1"/>
  <c r="Q264" i="60" s="1"/>
  <c r="M786" i="60"/>
  <c r="N786" i="60" s="1"/>
  <c r="Q786" i="60" s="1"/>
  <c r="R786" i="60" s="1"/>
  <c r="S786" i="60" s="1"/>
  <c r="M785" i="60"/>
  <c r="N785" i="60" s="1"/>
  <c r="Q785" i="60" s="1"/>
  <c r="M574" i="60"/>
  <c r="N574" i="60" s="1"/>
  <c r="Q574" i="60" s="1"/>
  <c r="R574" i="60" s="1"/>
  <c r="S574" i="60" s="1"/>
  <c r="M570" i="60"/>
  <c r="N570" i="60" s="1"/>
  <c r="Q570" i="60" s="1"/>
  <c r="R570" i="60" s="1"/>
  <c r="S570" i="60" s="1"/>
  <c r="M773" i="60"/>
  <c r="N773" i="60" s="1"/>
  <c r="Q773" i="60" s="1"/>
  <c r="R773" i="60" s="1"/>
  <c r="S773" i="60" s="1"/>
  <c r="M152" i="60"/>
  <c r="N152" i="60" s="1"/>
  <c r="Q152" i="60" s="1"/>
  <c r="S152" i="60" s="1"/>
  <c r="M778" i="60"/>
  <c r="N778" i="60" s="1"/>
  <c r="Q778" i="60" s="1"/>
  <c r="R778" i="60" s="1"/>
  <c r="S778" i="60" s="1"/>
  <c r="M777" i="60"/>
  <c r="N777" i="60" s="1"/>
  <c r="Q777" i="60" s="1"/>
  <c r="M568" i="60"/>
  <c r="N568" i="60" s="1"/>
  <c r="Q568" i="60" s="1"/>
  <c r="M556" i="60"/>
  <c r="N556" i="60" s="1"/>
  <c r="Q556" i="60" s="1"/>
  <c r="R556" i="60" s="1"/>
  <c r="S556" i="60" s="1"/>
  <c r="M555" i="60"/>
  <c r="N555" i="60" s="1"/>
  <c r="Q555" i="60" s="1"/>
  <c r="M558" i="60"/>
  <c r="N558" i="60" s="1"/>
  <c r="Q558" i="60" s="1"/>
  <c r="R558" i="60" s="1"/>
  <c r="S558" i="60" s="1"/>
  <c r="M554" i="60"/>
  <c r="N554" i="60" s="1"/>
  <c r="Q554" i="60" s="1"/>
  <c r="R554" i="60" s="1"/>
  <c r="S554" i="60" s="1"/>
  <c r="M796" i="60"/>
  <c r="N796" i="60" s="1"/>
  <c r="Q796" i="60" s="1"/>
  <c r="R796" i="60" s="1"/>
  <c r="S796" i="60" s="1"/>
  <c r="M798" i="60"/>
  <c r="N798" i="60" s="1"/>
  <c r="Q798" i="60" s="1"/>
  <c r="R798" i="60" s="1"/>
  <c r="S798" i="60" s="1"/>
  <c r="M604" i="60"/>
  <c r="N604" i="60" s="1"/>
  <c r="Q604" i="60" s="1"/>
  <c r="R604" i="60" s="1"/>
  <c r="S604" i="60" s="1"/>
  <c r="M797" i="60"/>
  <c r="N797" i="60" s="1"/>
  <c r="Q797" i="60" s="1"/>
  <c r="M603" i="60"/>
  <c r="N603" i="60" s="1"/>
  <c r="Q603" i="60" s="1"/>
  <c r="R603" i="60" s="1"/>
  <c r="S603" i="60" s="1"/>
  <c r="M602" i="60"/>
  <c r="N602" i="60" s="1"/>
  <c r="Q602" i="60" s="1"/>
  <c r="R602" i="60" s="1"/>
  <c r="S602" i="60" s="1"/>
  <c r="M197" i="60"/>
  <c r="N197" i="60" s="1"/>
  <c r="Q197" i="60" s="1"/>
  <c r="M196" i="60"/>
  <c r="N196" i="60" s="1"/>
  <c r="Q196" i="60" s="1"/>
  <c r="M802" i="60"/>
  <c r="N802" i="60" s="1"/>
  <c r="Q802" i="60" s="1"/>
  <c r="S802" i="60" s="1"/>
  <c r="M616" i="60"/>
  <c r="N616" i="60" s="1"/>
  <c r="Q616" i="60" s="1"/>
  <c r="M800" i="60"/>
  <c r="N800" i="60" s="1"/>
  <c r="Q800" i="60" s="1"/>
  <c r="R800" i="60" s="1"/>
  <c r="S800" i="60" s="1"/>
  <c r="M268" i="60"/>
  <c r="N268" i="60" s="1"/>
  <c r="Q268" i="60" s="1"/>
  <c r="M596" i="60"/>
  <c r="N596" i="60" s="1"/>
  <c r="Q596" i="60" s="1"/>
  <c r="R596" i="60" s="1"/>
  <c r="S596" i="60" s="1"/>
  <c r="M595" i="60"/>
  <c r="N595" i="60" s="1"/>
  <c r="Q595" i="60" s="1"/>
  <c r="M794" i="60"/>
  <c r="N794" i="60" s="1"/>
  <c r="Q794" i="60" s="1"/>
  <c r="R794" i="60" s="1"/>
  <c r="S794" i="60" s="1"/>
  <c r="M599" i="60"/>
  <c r="N599" i="60" s="1"/>
  <c r="Q599" i="60" s="1"/>
  <c r="R599" i="60" s="1"/>
  <c r="S599" i="60" s="1"/>
  <c r="M598" i="60"/>
  <c r="N598" i="60" s="1"/>
  <c r="Q598" i="60" s="1"/>
  <c r="R598" i="60" s="1"/>
  <c r="S598" i="60" s="1"/>
  <c r="M594" i="60"/>
  <c r="N594" i="60" s="1"/>
  <c r="Q594" i="60" s="1"/>
  <c r="M790" i="60"/>
  <c r="N790" i="60" s="1"/>
  <c r="Q790" i="60" s="1"/>
  <c r="R790" i="60" s="1"/>
  <c r="S790" i="60" s="1"/>
  <c r="M587" i="60"/>
  <c r="N587" i="60" s="1"/>
  <c r="Q587" i="60" s="1"/>
  <c r="R587" i="60" s="1"/>
  <c r="S587" i="60" s="1"/>
  <c r="M591" i="60"/>
  <c r="N591" i="60" s="1"/>
  <c r="Q591" i="60" s="1"/>
  <c r="R591" i="60" s="1"/>
  <c r="S591" i="60" s="1"/>
  <c r="M590" i="60"/>
  <c r="N590" i="60" s="1"/>
  <c r="Q590" i="60" s="1"/>
  <c r="R590" i="60" s="1"/>
  <c r="S590" i="60" s="1"/>
  <c r="M586" i="60"/>
  <c r="N586" i="60" s="1"/>
  <c r="Q586" i="60" s="1"/>
  <c r="R586" i="60" s="1"/>
  <c r="S586" i="60" s="1"/>
  <c r="M789" i="60"/>
  <c r="N789" i="60" s="1"/>
  <c r="Q789" i="60" s="1"/>
  <c r="M263" i="60"/>
  <c r="N263" i="60" s="1"/>
  <c r="Q263" i="60" s="1"/>
  <c r="R263" i="60" s="1"/>
  <c r="S263" i="60" s="1"/>
  <c r="M776" i="60"/>
  <c r="N776" i="60" s="1"/>
  <c r="Q776" i="60" s="1"/>
  <c r="M772" i="60"/>
  <c r="N772" i="60" s="1"/>
  <c r="Q772" i="60" s="1"/>
  <c r="R772" i="60" s="1"/>
  <c r="S772" i="60" s="1"/>
  <c r="M760" i="60"/>
  <c r="N760" i="60" s="1"/>
  <c r="Q760" i="60" s="1"/>
  <c r="R760" i="60" s="1"/>
  <c r="S760" i="60" s="1"/>
  <c r="M758" i="60"/>
  <c r="N758" i="60" s="1"/>
  <c r="Q758" i="60" s="1"/>
  <c r="R758" i="60" s="1"/>
  <c r="S758" i="60" s="1"/>
  <c r="M564" i="60"/>
  <c r="N564" i="60" s="1"/>
  <c r="Q564" i="60" s="1"/>
  <c r="R564" i="60" s="1"/>
  <c r="S564" i="60" s="1"/>
  <c r="M563" i="60"/>
  <c r="N563" i="60" s="1"/>
  <c r="Q563" i="60" s="1"/>
  <c r="M567" i="60"/>
  <c r="N567" i="60" s="1"/>
  <c r="Q567" i="60" s="1"/>
  <c r="M566" i="60"/>
  <c r="N566" i="60" s="1"/>
  <c r="Q566" i="60" s="1"/>
  <c r="R566" i="60" s="1"/>
  <c r="S566" i="60" s="1"/>
  <c r="M195" i="60"/>
  <c r="N195" i="60" s="1"/>
  <c r="Q195" i="60" s="1"/>
  <c r="M552" i="60"/>
  <c r="N552" i="60" s="1"/>
  <c r="Q552" i="60" s="1"/>
  <c r="R552" i="60" s="1"/>
  <c r="S552" i="60" s="1"/>
  <c r="M551" i="60"/>
  <c r="N551" i="60" s="1"/>
  <c r="Q551" i="60" s="1"/>
  <c r="M550" i="60"/>
  <c r="N550" i="60" s="1"/>
  <c r="Q550" i="60" s="1"/>
  <c r="R550" i="60" s="1"/>
  <c r="S550" i="60" s="1"/>
  <c r="M26" i="60"/>
  <c r="N26" i="60" s="1"/>
  <c r="Q26" i="60" s="1"/>
  <c r="S26" i="60" s="1"/>
  <c r="M557" i="60"/>
  <c r="N557" i="60" s="1"/>
  <c r="Q557" i="60" s="1"/>
  <c r="M573" i="60"/>
  <c r="N573" i="60" s="1"/>
  <c r="Q573" i="60" s="1"/>
  <c r="M589" i="60"/>
  <c r="N589" i="60" s="1"/>
  <c r="Q589" i="60" s="1"/>
  <c r="R589" i="60" s="1"/>
  <c r="S589" i="60" s="1"/>
  <c r="M605" i="60"/>
  <c r="N605" i="60" s="1"/>
  <c r="Q605" i="60" s="1"/>
  <c r="R605" i="60" s="1"/>
  <c r="S605" i="60" s="1"/>
  <c r="M767" i="60"/>
  <c r="N767" i="60" s="1"/>
  <c r="Q767" i="60" s="1"/>
  <c r="R767" i="60" s="1"/>
  <c r="S767" i="60" s="1"/>
  <c r="M783" i="60"/>
  <c r="N783" i="60" s="1"/>
  <c r="Q783" i="60" s="1"/>
  <c r="R783" i="60" s="1"/>
  <c r="S783" i="60" s="1"/>
  <c r="M799" i="60"/>
  <c r="N799" i="60" s="1"/>
  <c r="Q799" i="60" s="1"/>
  <c r="R799" i="60" s="1"/>
  <c r="S799" i="60" s="1"/>
  <c r="M30" i="60"/>
  <c r="N30" i="60" s="1"/>
  <c r="Q30" i="60" s="1"/>
  <c r="S30" i="60" s="1"/>
  <c r="M266" i="60"/>
  <c r="N266" i="60" s="1"/>
  <c r="Q266" i="60" s="1"/>
  <c r="R266" i="60" s="1"/>
  <c r="S266" i="60" s="1"/>
  <c r="M545" i="60"/>
  <c r="N545" i="60" s="1"/>
  <c r="Q545" i="60" s="1"/>
  <c r="R545" i="60" s="1"/>
  <c r="S545" i="60" s="1"/>
  <c r="M561" i="60"/>
  <c r="N561" i="60" s="1"/>
  <c r="Q561" i="60" s="1"/>
  <c r="R561" i="60" s="1"/>
  <c r="S561" i="60" s="1"/>
  <c r="M577" i="60"/>
  <c r="N577" i="60" s="1"/>
  <c r="Q577" i="60" s="1"/>
  <c r="R577" i="60" s="1"/>
  <c r="S577" i="60" s="1"/>
  <c r="M593" i="60"/>
  <c r="N593" i="60" s="1"/>
  <c r="Q593" i="60" s="1"/>
  <c r="R593" i="60" s="1"/>
  <c r="S593" i="60" s="1"/>
  <c r="M609" i="60"/>
  <c r="N609" i="60" s="1"/>
  <c r="Q609" i="60" s="1"/>
  <c r="M771" i="60"/>
  <c r="N771" i="60" s="1"/>
  <c r="Q771" i="60" s="1"/>
  <c r="R771" i="60" s="1"/>
  <c r="S771" i="60" s="1"/>
  <c r="M787" i="60"/>
  <c r="N787" i="60" s="1"/>
  <c r="Q787" i="60" s="1"/>
  <c r="R787" i="60" s="1"/>
  <c r="S787" i="60" s="1"/>
  <c r="M803" i="60"/>
  <c r="N803" i="60" s="1"/>
  <c r="Q803" i="60" s="1"/>
  <c r="S803" i="60" s="1"/>
  <c r="M549" i="60"/>
  <c r="N549" i="60" s="1"/>
  <c r="Q549" i="60" s="1"/>
  <c r="R549" i="60" s="1"/>
  <c r="S549" i="60" s="1"/>
  <c r="M565" i="60"/>
  <c r="N565" i="60" s="1"/>
  <c r="Q565" i="60" s="1"/>
  <c r="R565" i="60" s="1"/>
  <c r="S565" i="60" s="1"/>
  <c r="M581" i="60"/>
  <c r="N581" i="60" s="1"/>
  <c r="Q581" i="60" s="1"/>
  <c r="R581" i="60" s="1"/>
  <c r="S581" i="60" s="1"/>
  <c r="M597" i="60"/>
  <c r="N597" i="60" s="1"/>
  <c r="Q597" i="60" s="1"/>
  <c r="M613" i="60"/>
  <c r="N613" i="60" s="1"/>
  <c r="Q613" i="60" s="1"/>
  <c r="S613" i="60" s="1"/>
  <c r="M759" i="60"/>
  <c r="N759" i="60" s="1"/>
  <c r="Q759" i="60" s="1"/>
  <c r="M775" i="60"/>
  <c r="N775" i="60" s="1"/>
  <c r="Q775" i="60" s="1"/>
  <c r="M791" i="60"/>
  <c r="N791" i="60" s="1"/>
  <c r="Q791" i="60" s="1"/>
  <c r="R791" i="60" s="1"/>
  <c r="S791" i="60" s="1"/>
  <c r="M18" i="60"/>
  <c r="N18" i="60" s="1"/>
  <c r="Q18" i="60" s="1"/>
  <c r="S18" i="60" s="1"/>
  <c r="M141" i="60"/>
  <c r="N141" i="60" s="1"/>
  <c r="Q141" i="60" s="1"/>
  <c r="S141" i="60" s="1"/>
  <c r="M553" i="60"/>
  <c r="N553" i="60" s="1"/>
  <c r="Q553" i="60" s="1"/>
  <c r="R553" i="60" s="1"/>
  <c r="S553" i="60" s="1"/>
  <c r="M569" i="60"/>
  <c r="N569" i="60" s="1"/>
  <c r="Q569" i="60" s="1"/>
  <c r="R569" i="60" s="1"/>
  <c r="S569" i="60" s="1"/>
  <c r="M585" i="60"/>
  <c r="N585" i="60" s="1"/>
  <c r="Q585" i="60" s="1"/>
  <c r="M601" i="60"/>
  <c r="N601" i="60" s="1"/>
  <c r="Q601" i="60" s="1"/>
  <c r="R601" i="60" s="1"/>
  <c r="S601" i="60" s="1"/>
  <c r="M617" i="60"/>
  <c r="N617" i="60" s="1"/>
  <c r="Q617" i="60" s="1"/>
  <c r="S617" i="60" s="1"/>
  <c r="M763" i="60"/>
  <c r="N763" i="60" s="1"/>
  <c r="Q763" i="60" s="1"/>
  <c r="R763" i="60" s="1"/>
  <c r="S763" i="60" s="1"/>
  <c r="M779" i="60"/>
  <c r="N779" i="60" s="1"/>
  <c r="Q779" i="60" s="1"/>
  <c r="R779" i="60" s="1"/>
  <c r="S779" i="60" s="1"/>
  <c r="M795" i="60"/>
  <c r="N795" i="60" s="1"/>
  <c r="Q795" i="60" s="1"/>
  <c r="R795" i="60" s="1"/>
  <c r="S795" i="60" s="1"/>
  <c r="R555" i="60"/>
  <c r="S555" i="60" s="1"/>
  <c r="R194" i="60"/>
  <c r="S194" i="60" s="1"/>
  <c r="R560" i="60"/>
  <c r="S560" i="60" s="1"/>
  <c r="R600" i="60"/>
  <c r="S600" i="60" s="1"/>
  <c r="R568" i="60"/>
  <c r="S568" i="60" s="1"/>
  <c r="R548" i="60"/>
  <c r="S548" i="60" s="1"/>
  <c r="R608" i="60"/>
  <c r="S608" i="60" s="1"/>
  <c r="R609" i="60"/>
  <c r="S609" i="60" s="1"/>
  <c r="R768" i="60"/>
  <c r="S768" i="60" s="1"/>
  <c r="R784" i="60"/>
  <c r="S784" i="60" s="1"/>
  <c r="R766" i="60"/>
  <c r="S766" i="60" s="1"/>
  <c r="R775" i="60"/>
  <c r="S775" i="60" s="1"/>
  <c r="R776" i="60"/>
  <c r="S776" i="60" s="1"/>
  <c r="D28" i="776" l="1"/>
  <c r="S22" i="60"/>
  <c r="S616" i="60"/>
  <c r="S612" i="60"/>
  <c r="S615" i="60"/>
  <c r="R597" i="60"/>
  <c r="S597" i="60" s="1"/>
  <c r="R268" i="60"/>
  <c r="S268" i="60" s="1"/>
  <c r="R195" i="60"/>
  <c r="S195" i="60" s="1"/>
  <c r="R793" i="60"/>
  <c r="S793" i="60" s="1"/>
  <c r="R777" i="60"/>
  <c r="S777" i="60" s="1"/>
  <c r="R789" i="60"/>
  <c r="S789" i="60" s="1"/>
  <c r="R759" i="60"/>
  <c r="S759" i="60" s="1"/>
  <c r="R774" i="60"/>
  <c r="S774" i="60" s="1"/>
  <c r="R607" i="60"/>
  <c r="S607" i="60" s="1"/>
  <c r="R562" i="60"/>
  <c r="S562" i="60" s="1"/>
  <c r="R573" i="60"/>
  <c r="S573" i="60" s="1"/>
  <c r="R585" i="60"/>
  <c r="S585" i="60" s="1"/>
  <c r="R557" i="60"/>
  <c r="S557" i="60" s="1"/>
  <c r="R606" i="60"/>
  <c r="S606" i="60" s="1"/>
  <c r="R264" i="60"/>
  <c r="S264" i="60" s="1"/>
  <c r="R197" i="60"/>
  <c r="S197" i="60" s="1"/>
  <c r="R765" i="60"/>
  <c r="S765" i="60" s="1"/>
  <c r="R595" i="60"/>
  <c r="S595" i="60" s="1"/>
  <c r="R547" i="60"/>
  <c r="S547" i="60" s="1"/>
  <c r="R583" i="60"/>
  <c r="S583" i="60" s="1"/>
  <c r="R196" i="60"/>
  <c r="S196" i="60" s="1"/>
  <c r="R757" i="60"/>
  <c r="S757" i="60" s="1"/>
  <c r="R797" i="60"/>
  <c r="S797" i="60" s="1"/>
  <c r="R563" i="60"/>
  <c r="S563" i="60" s="1"/>
  <c r="R551" i="60"/>
  <c r="S551" i="60" s="1"/>
  <c r="R781" i="60"/>
  <c r="S781" i="60" s="1"/>
  <c r="R785" i="60"/>
  <c r="S785" i="60" s="1"/>
  <c r="R764" i="60"/>
  <c r="S764" i="60" s="1"/>
  <c r="R543" i="60"/>
  <c r="S543" i="60" s="1"/>
  <c r="R594" i="60"/>
  <c r="S594" i="60" s="1"/>
  <c r="R567" i="60"/>
  <c r="S567" i="60" s="1"/>
  <c r="R546" i="60"/>
  <c r="S546" i="60" s="1"/>
  <c r="H7" i="60" l="1"/>
  <c r="M887" i="60" l="1"/>
  <c r="N887" i="60" s="1"/>
  <c r="Q887" i="60" s="1"/>
  <c r="R887" i="60" s="1"/>
  <c r="S887" i="60" s="1"/>
  <c r="M424" i="60"/>
  <c r="N424" i="60" s="1"/>
  <c r="Q424" i="60" s="1"/>
  <c r="R424" i="60" s="1"/>
  <c r="S424" i="60" s="1"/>
  <c r="M913" i="60"/>
  <c r="N913" i="60" s="1"/>
  <c r="M666" i="60"/>
  <c r="N666" i="60" s="1"/>
  <c r="Q666" i="60" s="1"/>
  <c r="R666" i="60" s="1"/>
  <c r="S666" i="60" s="1"/>
  <c r="M924" i="60"/>
  <c r="N924" i="60" s="1"/>
  <c r="Q924" i="60" s="1"/>
  <c r="R924" i="60" s="1"/>
  <c r="S924" i="60" s="1"/>
  <c r="M925" i="60"/>
  <c r="N925" i="60" s="1"/>
  <c r="M937" i="60"/>
  <c r="N937" i="60" s="1"/>
  <c r="M941" i="60"/>
  <c r="N941" i="60" s="1"/>
  <c r="M940" i="60"/>
  <c r="N940" i="60" s="1"/>
  <c r="Q940" i="60" s="1"/>
  <c r="R940" i="60" s="1"/>
  <c r="S940" i="60" s="1"/>
  <c r="M944" i="60"/>
  <c r="N944" i="60" s="1"/>
  <c r="Q944" i="60" s="1"/>
  <c r="R944" i="60" s="1"/>
  <c r="S944" i="60" s="1"/>
  <c r="M945" i="60"/>
  <c r="N945" i="60" s="1"/>
  <c r="Q945" i="60" s="1"/>
  <c r="R945" i="60" s="1"/>
  <c r="S945" i="60" s="1"/>
  <c r="M946" i="60"/>
  <c r="N946" i="60" s="1"/>
  <c r="Q946" i="60" s="1"/>
  <c r="R946" i="60" s="1"/>
  <c r="S946" i="60" s="1"/>
  <c r="M947" i="60"/>
  <c r="N947" i="60" s="1"/>
  <c r="Q947" i="60" s="1"/>
  <c r="R947" i="60" s="1"/>
  <c r="S947" i="60" s="1"/>
  <c r="M966" i="60"/>
  <c r="N966" i="60" s="1"/>
  <c r="Q966" i="60" s="1"/>
  <c r="R966" i="60" s="1"/>
  <c r="S966" i="60" s="1"/>
  <c r="M472" i="60"/>
  <c r="N472" i="60" s="1"/>
  <c r="Q472" i="60" s="1"/>
  <c r="R472" i="60" s="1"/>
  <c r="S472" i="60" s="1"/>
  <c r="M1000" i="60"/>
  <c r="N1000" i="60" s="1"/>
  <c r="Q1000" i="60" s="1"/>
  <c r="R1000" i="60" s="1"/>
  <c r="S1000" i="60" s="1"/>
  <c r="M1002" i="60"/>
  <c r="N1002" i="60" s="1"/>
  <c r="M1025" i="60"/>
  <c r="N1025" i="60" s="1"/>
  <c r="Q1025" i="60" s="1"/>
  <c r="R1025" i="60" s="1"/>
  <c r="S1025" i="60" s="1"/>
  <c r="M483" i="60"/>
  <c r="N483" i="60" s="1"/>
  <c r="Q483" i="60" s="1"/>
  <c r="R483" i="60" s="1"/>
  <c r="S483" i="60" s="1"/>
  <c r="M500" i="60"/>
  <c r="N500" i="60" s="1"/>
  <c r="Q500" i="60" s="1"/>
  <c r="R500" i="60" s="1"/>
  <c r="S500" i="60" s="1"/>
  <c r="M737" i="60"/>
  <c r="N737" i="60" s="1"/>
  <c r="Q737" i="60" s="1"/>
  <c r="R737" i="60" s="1"/>
  <c r="S737" i="60" s="1"/>
  <c r="M1074" i="60"/>
  <c r="N1074" i="60" s="1"/>
  <c r="M1096" i="60"/>
  <c r="N1096" i="60" s="1"/>
  <c r="Q1096" i="60" s="1"/>
  <c r="R1096" i="60" s="1"/>
  <c r="S1096" i="60" s="1"/>
  <c r="M740" i="60"/>
  <c r="N740" i="60" s="1"/>
  <c r="Q740" i="60" s="1"/>
  <c r="R740" i="60" s="1"/>
  <c r="S740" i="60" s="1"/>
  <c r="M752" i="60"/>
  <c r="N752" i="60" s="1"/>
  <c r="Q752" i="60" s="1"/>
  <c r="R752" i="60" s="1"/>
  <c r="S752" i="60" s="1"/>
  <c r="M871" i="60"/>
  <c r="N871" i="60" s="1"/>
  <c r="Q871" i="60" s="1"/>
  <c r="R871" i="60" s="1"/>
  <c r="S871" i="60" s="1"/>
  <c r="K1101" i="60"/>
  <c r="M193" i="60" l="1"/>
  <c r="N193" i="60" s="1"/>
  <c r="Q193" i="60" s="1"/>
  <c r="R193" i="60" s="1"/>
  <c r="S193" i="60" s="1"/>
  <c r="M880" i="60"/>
  <c r="N880" i="60" s="1"/>
  <c r="Q880" i="60" s="1"/>
  <c r="R880" i="60" s="1"/>
  <c r="S880" i="60" s="1"/>
  <c r="M881" i="60"/>
  <c r="N881" i="60" s="1"/>
  <c r="M535" i="60"/>
  <c r="N535" i="60" s="1"/>
  <c r="Q535" i="60" s="1"/>
  <c r="R535" i="60" s="1"/>
  <c r="S535" i="60" s="1"/>
  <c r="M1078" i="60"/>
  <c r="N1078" i="60" s="1"/>
  <c r="M1076" i="60"/>
  <c r="N1076" i="60" s="1"/>
  <c r="Q1076" i="60" s="1"/>
  <c r="R1076" i="60" s="1"/>
  <c r="S1076" i="60" s="1"/>
  <c r="M1080" i="60"/>
  <c r="N1080" i="60" s="1"/>
  <c r="Q1080" i="60" s="1"/>
  <c r="R1080" i="60" s="1"/>
  <c r="S1080" i="60" s="1"/>
  <c r="M1075" i="60"/>
  <c r="N1075" i="60" s="1"/>
  <c r="Q1075" i="60" s="1"/>
  <c r="R1075" i="60" s="1"/>
  <c r="S1075" i="60" s="1"/>
  <c r="M1079" i="60"/>
  <c r="N1079" i="60" s="1"/>
  <c r="Q1079" i="60" s="1"/>
  <c r="R1079" i="60" s="1"/>
  <c r="S1079" i="60" s="1"/>
  <c r="M526" i="60"/>
  <c r="N526" i="60" s="1"/>
  <c r="Q526" i="60" s="1"/>
  <c r="R526" i="60" s="1"/>
  <c r="S526" i="60" s="1"/>
  <c r="M1077" i="60"/>
  <c r="N1077" i="60" s="1"/>
  <c r="Q1077" i="60" s="1"/>
  <c r="R1077" i="60" s="1"/>
  <c r="S1077" i="60" s="1"/>
  <c r="M525" i="60"/>
  <c r="N525" i="60" s="1"/>
  <c r="Q525" i="60" s="1"/>
  <c r="R525" i="60" s="1"/>
  <c r="S525" i="60" s="1"/>
  <c r="M498" i="60"/>
  <c r="N498" i="60" s="1"/>
  <c r="Q498" i="60" s="1"/>
  <c r="R498" i="60" s="1"/>
  <c r="S498" i="60" s="1"/>
  <c r="M497" i="60"/>
  <c r="N497" i="60" s="1"/>
  <c r="Q497" i="60" s="1"/>
  <c r="R497" i="60" s="1"/>
  <c r="S497" i="60" s="1"/>
  <c r="M1049" i="60"/>
  <c r="N1049" i="60" s="1"/>
  <c r="Q1049" i="60" s="1"/>
  <c r="R1049" i="60" s="1"/>
  <c r="S1049" i="60" s="1"/>
  <c r="M1048" i="60"/>
  <c r="N1048" i="60" s="1"/>
  <c r="Q1048" i="60" s="1"/>
  <c r="R1048" i="60" s="1"/>
  <c r="S1048" i="60" s="1"/>
  <c r="M149" i="60"/>
  <c r="N149" i="60" s="1"/>
  <c r="Q149" i="60" s="1"/>
  <c r="M148" i="60"/>
  <c r="N148" i="60" s="1"/>
  <c r="Q148" i="60" s="1"/>
  <c r="M151" i="60"/>
  <c r="N151" i="60" s="1"/>
  <c r="Q151" i="60" s="1"/>
  <c r="M150" i="60"/>
  <c r="N150" i="60" s="1"/>
  <c r="Q150" i="60" s="1"/>
  <c r="M1044" i="60"/>
  <c r="N1044" i="60" s="1"/>
  <c r="Q1044" i="60" s="1"/>
  <c r="R1044" i="60" s="1"/>
  <c r="S1044" i="60" s="1"/>
  <c r="M728" i="60"/>
  <c r="N728" i="60" s="1"/>
  <c r="Q728" i="60" s="1"/>
  <c r="R728" i="60" s="1"/>
  <c r="S728" i="60" s="1"/>
  <c r="M1043" i="60"/>
  <c r="N1043" i="60" s="1"/>
  <c r="Q1043" i="60" s="1"/>
  <c r="R1043" i="60" s="1"/>
  <c r="S1043" i="60" s="1"/>
  <c r="M730" i="60"/>
  <c r="N730" i="60" s="1"/>
  <c r="Q730" i="60" s="1"/>
  <c r="R730" i="60" s="1"/>
  <c r="S730" i="60" s="1"/>
  <c r="M496" i="60"/>
  <c r="N496" i="60" s="1"/>
  <c r="Q496" i="60" s="1"/>
  <c r="R496" i="60" s="1"/>
  <c r="S496" i="60" s="1"/>
  <c r="M729" i="60"/>
  <c r="N729" i="60" s="1"/>
  <c r="Q729" i="60" s="1"/>
  <c r="R729" i="60" s="1"/>
  <c r="S729" i="60" s="1"/>
  <c r="M731" i="60"/>
  <c r="N731" i="60" s="1"/>
  <c r="Q731" i="60" s="1"/>
  <c r="R731" i="60" s="1"/>
  <c r="S731" i="60" s="1"/>
  <c r="M146" i="60"/>
  <c r="N146" i="60" s="1"/>
  <c r="Q146" i="60" s="1"/>
  <c r="M147" i="60"/>
  <c r="N147" i="60" s="1"/>
  <c r="Q147" i="60" s="1"/>
  <c r="M489" i="60"/>
  <c r="N489" i="60" s="1"/>
  <c r="Q489" i="60" s="1"/>
  <c r="R489" i="60" s="1"/>
  <c r="S489" i="60" s="1"/>
  <c r="M1030" i="60"/>
  <c r="N1030" i="60" s="1"/>
  <c r="M484" i="60"/>
  <c r="N484" i="60" s="1"/>
  <c r="Q484" i="60" s="1"/>
  <c r="R484" i="60" s="1"/>
  <c r="S484" i="60" s="1"/>
  <c r="M145" i="60"/>
  <c r="N145" i="60" s="1"/>
  <c r="Q145" i="60" s="1"/>
  <c r="M488" i="60"/>
  <c r="N488" i="60" s="1"/>
  <c r="Q488" i="60" s="1"/>
  <c r="R488" i="60" s="1"/>
  <c r="S488" i="60" s="1"/>
  <c r="M1031" i="60"/>
  <c r="N1031" i="60" s="1"/>
  <c r="Q1031" i="60" s="1"/>
  <c r="R1031" i="60" s="1"/>
  <c r="S1031" i="60" s="1"/>
  <c r="M487" i="60"/>
  <c r="N487" i="60" s="1"/>
  <c r="Q487" i="60" s="1"/>
  <c r="R487" i="60" s="1"/>
  <c r="S487" i="60" s="1"/>
  <c r="M486" i="60"/>
  <c r="N486" i="60" s="1"/>
  <c r="Q486" i="60" s="1"/>
  <c r="R486" i="60" s="1"/>
  <c r="S486" i="60" s="1"/>
  <c r="M485" i="60"/>
  <c r="N485" i="60" s="1"/>
  <c r="Q485" i="60" s="1"/>
  <c r="R485" i="60" s="1"/>
  <c r="S485" i="60" s="1"/>
  <c r="M1024" i="60"/>
  <c r="N1024" i="60" s="1"/>
  <c r="Q1024" i="60" s="1"/>
  <c r="R1024" i="60" s="1"/>
  <c r="S1024" i="60" s="1"/>
  <c r="M180" i="60"/>
  <c r="N180" i="60" s="1"/>
  <c r="Q180" i="60" s="1"/>
  <c r="R180" i="60" s="1"/>
  <c r="S180" i="60" s="1"/>
  <c r="M179" i="60"/>
  <c r="N179" i="60" s="1"/>
  <c r="Q179" i="60" s="1"/>
  <c r="R179" i="60" s="1"/>
  <c r="S179" i="60" s="1"/>
  <c r="M1010" i="60"/>
  <c r="N1010" i="60" s="1"/>
  <c r="M1009" i="60"/>
  <c r="N1009" i="60" s="1"/>
  <c r="Q1009" i="60" s="1"/>
  <c r="R1009" i="60" s="1"/>
  <c r="S1009" i="60" s="1"/>
  <c r="M130" i="60"/>
  <c r="N130" i="60" s="1"/>
  <c r="Q130" i="60" s="1"/>
  <c r="M131" i="60"/>
  <c r="N131" i="60" s="1"/>
  <c r="Q131" i="60" s="1"/>
  <c r="M986" i="60"/>
  <c r="N986" i="60" s="1"/>
  <c r="Q986" i="60" s="1"/>
  <c r="R986" i="60" s="1"/>
  <c r="S986" i="60" s="1"/>
  <c r="M984" i="60"/>
  <c r="N984" i="60" s="1"/>
  <c r="Q984" i="60" s="1"/>
  <c r="R984" i="60" s="1"/>
  <c r="S984" i="60" s="1"/>
  <c r="M987" i="60"/>
  <c r="N987" i="60" s="1"/>
  <c r="M464" i="60"/>
  <c r="N464" i="60" s="1"/>
  <c r="Q464" i="60" s="1"/>
  <c r="R464" i="60" s="1"/>
  <c r="S464" i="60" s="1"/>
  <c r="M983" i="60"/>
  <c r="N983" i="60" s="1"/>
  <c r="Q983" i="60" s="1"/>
  <c r="R983" i="60" s="1"/>
  <c r="S983" i="60" s="1"/>
  <c r="M463" i="60"/>
  <c r="N463" i="60" s="1"/>
  <c r="Q463" i="60" s="1"/>
  <c r="R463" i="60" s="1"/>
  <c r="S463" i="60" s="1"/>
  <c r="M120" i="60"/>
  <c r="N120" i="60" s="1"/>
  <c r="Q120" i="60" s="1"/>
  <c r="M465" i="60"/>
  <c r="N465" i="60" s="1"/>
  <c r="Q465" i="60" s="1"/>
  <c r="R465" i="60" s="1"/>
  <c r="S465" i="60" s="1"/>
  <c r="M985" i="60"/>
  <c r="N985" i="60" s="1"/>
  <c r="M958" i="60"/>
  <c r="N958" i="60" s="1"/>
  <c r="Q958" i="60" s="1"/>
  <c r="R958" i="60" s="1"/>
  <c r="S958" i="60" s="1"/>
  <c r="M957" i="60"/>
  <c r="N957" i="60" s="1"/>
  <c r="Q937" i="60"/>
  <c r="R937" i="60" s="1"/>
  <c r="S937" i="60" s="1"/>
  <c r="M926" i="60"/>
  <c r="N926" i="60" s="1"/>
  <c r="Q926" i="60" s="1"/>
  <c r="R926" i="60" s="1"/>
  <c r="S926" i="60" s="1"/>
  <c r="M930" i="60"/>
  <c r="N930" i="60" s="1"/>
  <c r="Q930" i="60" s="1"/>
  <c r="R930" i="60" s="1"/>
  <c r="S930" i="60" s="1"/>
  <c r="M436" i="60"/>
  <c r="N436" i="60" s="1"/>
  <c r="Q436" i="60" s="1"/>
  <c r="R436" i="60" s="1"/>
  <c r="S436" i="60" s="1"/>
  <c r="M928" i="60"/>
  <c r="N928" i="60" s="1"/>
  <c r="Q928" i="60" s="1"/>
  <c r="R928" i="60" s="1"/>
  <c r="S928" i="60" s="1"/>
  <c r="M927" i="60"/>
  <c r="N927" i="60" s="1"/>
  <c r="Q927" i="60" s="1"/>
  <c r="R927" i="60" s="1"/>
  <c r="S927" i="60" s="1"/>
  <c r="M437" i="60"/>
  <c r="N437" i="60" s="1"/>
  <c r="Q437" i="60" s="1"/>
  <c r="R437" i="60" s="1"/>
  <c r="S437" i="60" s="1"/>
  <c r="M929" i="60"/>
  <c r="N929" i="60" s="1"/>
  <c r="M668" i="60"/>
  <c r="N668" i="60" s="1"/>
  <c r="Q668" i="60" s="1"/>
  <c r="R668" i="60" s="1"/>
  <c r="S668" i="60" s="1"/>
  <c r="M918" i="60"/>
  <c r="N918" i="60" s="1"/>
  <c r="Q918" i="60" s="1"/>
  <c r="R918" i="60" s="1"/>
  <c r="S918" i="60" s="1"/>
  <c r="M919" i="60"/>
  <c r="N919" i="60" s="1"/>
  <c r="Q919" i="60" s="1"/>
  <c r="R919" i="60" s="1"/>
  <c r="S919" i="60" s="1"/>
  <c r="M429" i="60"/>
  <c r="N429" i="60" s="1"/>
  <c r="Q429" i="60" s="1"/>
  <c r="R429" i="60" s="1"/>
  <c r="S429" i="60" s="1"/>
  <c r="M667" i="60"/>
  <c r="N667" i="60" s="1"/>
  <c r="Q667" i="60" s="1"/>
  <c r="R667" i="60" s="1"/>
  <c r="S667" i="60" s="1"/>
  <c r="Q913" i="60"/>
  <c r="R913" i="60" s="1"/>
  <c r="S913" i="60" s="1"/>
  <c r="M908" i="60"/>
  <c r="N908" i="60" s="1"/>
  <c r="Q908" i="60" s="1"/>
  <c r="R908" i="60" s="1"/>
  <c r="S908" i="60" s="1"/>
  <c r="M907" i="60"/>
  <c r="N907" i="60" s="1"/>
  <c r="Q907" i="60" s="1"/>
  <c r="R907" i="60" s="1"/>
  <c r="S907" i="60" s="1"/>
  <c r="M665" i="60"/>
  <c r="N665" i="60" s="1"/>
  <c r="Q665" i="60" s="1"/>
  <c r="R665" i="60" s="1"/>
  <c r="S665" i="60" s="1"/>
  <c r="M900" i="60"/>
  <c r="N900" i="60" s="1"/>
  <c r="Q900" i="60" s="1"/>
  <c r="R900" i="60" s="1"/>
  <c r="S900" i="60" s="1"/>
  <c r="M662" i="60"/>
  <c r="N662" i="60" s="1"/>
  <c r="Q662" i="60" s="1"/>
  <c r="R662" i="60" s="1"/>
  <c r="S662" i="60" s="1"/>
  <c r="M899" i="60"/>
  <c r="N899" i="60" s="1"/>
  <c r="Q899" i="60" s="1"/>
  <c r="R899" i="60" s="1"/>
  <c r="S899" i="60" s="1"/>
  <c r="M661" i="60"/>
  <c r="N661" i="60" s="1"/>
  <c r="Q661" i="60" s="1"/>
  <c r="R661" i="60" s="1"/>
  <c r="S661" i="60" s="1"/>
  <c r="M422" i="60"/>
  <c r="N422" i="60" s="1"/>
  <c r="Q422" i="60" s="1"/>
  <c r="R422" i="60" s="1"/>
  <c r="S422" i="60" s="1"/>
  <c r="M663" i="60"/>
  <c r="N663" i="60" s="1"/>
  <c r="Q663" i="60" s="1"/>
  <c r="R663" i="60" s="1"/>
  <c r="S663" i="60" s="1"/>
  <c r="M901" i="60"/>
  <c r="N901" i="60" s="1"/>
  <c r="M755" i="60"/>
  <c r="N755" i="60" s="1"/>
  <c r="Q755" i="60" s="1"/>
  <c r="R755" i="60" s="1"/>
  <c r="S755" i="60" s="1"/>
  <c r="M742" i="60"/>
  <c r="N742" i="60" s="1"/>
  <c r="Q742" i="60" s="1"/>
  <c r="R742" i="60" s="1"/>
  <c r="S742" i="60" s="1"/>
  <c r="M741" i="60"/>
  <c r="N741" i="60" s="1"/>
  <c r="Q741" i="60" s="1"/>
  <c r="R741" i="60" s="1"/>
  <c r="S741" i="60" s="1"/>
  <c r="M874" i="60"/>
  <c r="N874" i="60" s="1"/>
  <c r="Q874" i="60" s="1"/>
  <c r="R874" i="60" s="1"/>
  <c r="S874" i="60" s="1"/>
  <c r="M876" i="60"/>
  <c r="N876" i="60" s="1"/>
  <c r="Q876" i="60" s="1"/>
  <c r="R876" i="60" s="1"/>
  <c r="S876" i="60" s="1"/>
  <c r="M646" i="60"/>
  <c r="N646" i="60" s="1"/>
  <c r="Q646" i="60" s="1"/>
  <c r="R646" i="60" s="1"/>
  <c r="S646" i="60" s="1"/>
  <c r="M875" i="60"/>
  <c r="N875" i="60" s="1"/>
  <c r="Q875" i="60" s="1"/>
  <c r="R875" i="60" s="1"/>
  <c r="S875" i="60" s="1"/>
  <c r="M645" i="60"/>
  <c r="N645" i="60" s="1"/>
  <c r="Q645" i="60" s="1"/>
  <c r="R645" i="60" s="1"/>
  <c r="S645" i="60" s="1"/>
  <c r="M642" i="60"/>
  <c r="N642" i="60" s="1"/>
  <c r="Q642" i="60" s="1"/>
  <c r="R642" i="60" s="1"/>
  <c r="S642" i="60" s="1"/>
  <c r="M641" i="60"/>
  <c r="N641" i="60" s="1"/>
  <c r="Q641" i="60" s="1"/>
  <c r="R641" i="60" s="1"/>
  <c r="S641" i="60" s="1"/>
  <c r="M648" i="60"/>
  <c r="N648" i="60" s="1"/>
  <c r="Q648" i="60" s="1"/>
  <c r="R648" i="60" s="1"/>
  <c r="S648" i="60" s="1"/>
  <c r="M640" i="60"/>
  <c r="N640" i="60" s="1"/>
  <c r="Q640" i="60" s="1"/>
  <c r="R640" i="60" s="1"/>
  <c r="S640" i="60" s="1"/>
  <c r="M644" i="60"/>
  <c r="N644" i="60" s="1"/>
  <c r="Q644" i="60" s="1"/>
  <c r="R644" i="60" s="1"/>
  <c r="S644" i="60" s="1"/>
  <c r="M639" i="60"/>
  <c r="N639" i="60" s="1"/>
  <c r="Q639" i="60" s="1"/>
  <c r="R639" i="60" s="1"/>
  <c r="S639" i="60" s="1"/>
  <c r="M643" i="60"/>
  <c r="N643" i="60" s="1"/>
  <c r="Q643" i="60" s="1"/>
  <c r="R643" i="60" s="1"/>
  <c r="S643" i="60" s="1"/>
  <c r="M647" i="60"/>
  <c r="N647" i="60" s="1"/>
  <c r="Q647" i="60" s="1"/>
  <c r="R647" i="60" s="1"/>
  <c r="S647" i="60" s="1"/>
  <c r="M534" i="60"/>
  <c r="N534" i="60" s="1"/>
  <c r="Q534" i="60" s="1"/>
  <c r="R534" i="60" s="1"/>
  <c r="S534" i="60" s="1"/>
  <c r="M872" i="60"/>
  <c r="N872" i="60" s="1"/>
  <c r="Q872" i="60" s="1"/>
  <c r="R872" i="60" s="1"/>
  <c r="S872" i="60" s="1"/>
  <c r="M873" i="60"/>
  <c r="N873" i="60" s="1"/>
  <c r="M868" i="60"/>
  <c r="N868" i="60" s="1"/>
  <c r="Q868" i="60" s="1"/>
  <c r="R868" i="60" s="1"/>
  <c r="S868" i="60" s="1"/>
  <c r="M867" i="60"/>
  <c r="N867" i="60" s="1"/>
  <c r="Q867" i="60" s="1"/>
  <c r="R867" i="60" s="1"/>
  <c r="S867" i="60" s="1"/>
  <c r="M536" i="60"/>
  <c r="N536" i="60" s="1"/>
  <c r="Q536" i="60" s="1"/>
  <c r="R536" i="60" s="1"/>
  <c r="S536" i="60" s="1"/>
  <c r="M748" i="60"/>
  <c r="N748" i="60" s="1"/>
  <c r="Q748" i="60" s="1"/>
  <c r="R748" i="60" s="1"/>
  <c r="S748" i="60" s="1"/>
  <c r="M744" i="60"/>
  <c r="N744" i="60" s="1"/>
  <c r="Q744" i="60" s="1"/>
  <c r="R744" i="60" s="1"/>
  <c r="S744" i="60" s="1"/>
  <c r="M750" i="60"/>
  <c r="N750" i="60" s="1"/>
  <c r="Q750" i="60" s="1"/>
  <c r="R750" i="60" s="1"/>
  <c r="S750" i="60" s="1"/>
  <c r="M749" i="60"/>
  <c r="N749" i="60" s="1"/>
  <c r="Q749" i="60" s="1"/>
  <c r="R749" i="60" s="1"/>
  <c r="S749" i="60" s="1"/>
  <c r="M746" i="60"/>
  <c r="N746" i="60" s="1"/>
  <c r="Q746" i="60" s="1"/>
  <c r="R746" i="60" s="1"/>
  <c r="S746" i="60" s="1"/>
  <c r="M745" i="60"/>
  <c r="N745" i="60" s="1"/>
  <c r="Q745" i="60" s="1"/>
  <c r="R745" i="60" s="1"/>
  <c r="S745" i="60" s="1"/>
  <c r="M751" i="60"/>
  <c r="N751" i="60" s="1"/>
  <c r="Q751" i="60" s="1"/>
  <c r="R751" i="60" s="1"/>
  <c r="S751" i="60" s="1"/>
  <c r="M747" i="60"/>
  <c r="N747" i="60" s="1"/>
  <c r="Q747" i="60" s="1"/>
  <c r="R747" i="60" s="1"/>
  <c r="S747" i="60" s="1"/>
  <c r="M743" i="60"/>
  <c r="N743" i="60" s="1"/>
  <c r="Q743" i="60" s="1"/>
  <c r="R743" i="60" s="1"/>
  <c r="S743" i="60" s="1"/>
  <c r="M530" i="60"/>
  <c r="N530" i="60" s="1"/>
  <c r="Q530" i="60" s="1"/>
  <c r="R530" i="60" s="1"/>
  <c r="S530" i="60" s="1"/>
  <c r="M192" i="60"/>
  <c r="N192" i="60" s="1"/>
  <c r="Q192" i="60" s="1"/>
  <c r="R192" i="60" s="1"/>
  <c r="S192" i="60" s="1"/>
  <c r="M527" i="60"/>
  <c r="N527" i="60" s="1"/>
  <c r="Q527" i="60" s="1"/>
  <c r="R527" i="60" s="1"/>
  <c r="S527" i="60" s="1"/>
  <c r="M739" i="60"/>
  <c r="N739" i="60" s="1"/>
  <c r="Q739" i="60" s="1"/>
  <c r="R739" i="60" s="1"/>
  <c r="S739" i="60" s="1"/>
  <c r="M1094" i="60"/>
  <c r="N1094" i="60" s="1"/>
  <c r="M1086" i="60"/>
  <c r="N1086" i="60" s="1"/>
  <c r="M1092" i="60"/>
  <c r="N1092" i="60" s="1"/>
  <c r="Q1092" i="60" s="1"/>
  <c r="R1092" i="60" s="1"/>
  <c r="S1092" i="60" s="1"/>
  <c r="M1084" i="60"/>
  <c r="N1084" i="60" s="1"/>
  <c r="Q1084" i="60" s="1"/>
  <c r="R1084" i="60" s="1"/>
  <c r="S1084" i="60" s="1"/>
  <c r="M1090" i="60"/>
  <c r="N1090" i="60" s="1"/>
  <c r="M1088" i="60"/>
  <c r="N1088" i="60" s="1"/>
  <c r="Q1088" i="60" s="1"/>
  <c r="R1088" i="60" s="1"/>
  <c r="S1088" i="60" s="1"/>
  <c r="M1091" i="60"/>
  <c r="N1091" i="60" s="1"/>
  <c r="Q1091" i="60" s="1"/>
  <c r="R1091" i="60" s="1"/>
  <c r="S1091" i="60" s="1"/>
  <c r="M738" i="60"/>
  <c r="N738" i="60" s="1"/>
  <c r="Q738" i="60" s="1"/>
  <c r="R738" i="60" s="1"/>
  <c r="S738" i="60" s="1"/>
  <c r="M261" i="60"/>
  <c r="N261" i="60" s="1"/>
  <c r="Q261" i="60" s="1"/>
  <c r="R261" i="60" s="1"/>
  <c r="S261" i="60" s="1"/>
  <c r="M1095" i="60"/>
  <c r="N1095" i="60" s="1"/>
  <c r="Q1095" i="60" s="1"/>
  <c r="R1095" i="60" s="1"/>
  <c r="S1095" i="60" s="1"/>
  <c r="M1087" i="60"/>
  <c r="N1087" i="60" s="1"/>
  <c r="Q1087" i="60" s="1"/>
  <c r="R1087" i="60" s="1"/>
  <c r="S1087" i="60" s="1"/>
  <c r="M260" i="60"/>
  <c r="N260" i="60" s="1"/>
  <c r="Q260" i="60" s="1"/>
  <c r="R260" i="60" s="1"/>
  <c r="S260" i="60" s="1"/>
  <c r="M259" i="60"/>
  <c r="N259" i="60" s="1"/>
  <c r="Q259" i="60" s="1"/>
  <c r="R259" i="60" s="1"/>
  <c r="S259" i="60" s="1"/>
  <c r="M1085" i="60"/>
  <c r="N1085" i="60" s="1"/>
  <c r="Q1085" i="60" s="1"/>
  <c r="R1085" i="60" s="1"/>
  <c r="S1085" i="60" s="1"/>
  <c r="M1089" i="60"/>
  <c r="N1089" i="60" s="1"/>
  <c r="Q1089" i="60" s="1"/>
  <c r="R1089" i="60" s="1"/>
  <c r="S1089" i="60" s="1"/>
  <c r="M262" i="60"/>
  <c r="N262" i="60" s="1"/>
  <c r="Q262" i="60" s="1"/>
  <c r="R262" i="60" s="1"/>
  <c r="S262" i="60" s="1"/>
  <c r="M1093" i="60"/>
  <c r="N1093" i="60" s="1"/>
  <c r="Q1093" i="60" s="1"/>
  <c r="R1093" i="60" s="1"/>
  <c r="S1093" i="60" s="1"/>
  <c r="Q1074" i="60"/>
  <c r="R1074" i="60" s="1"/>
  <c r="S1074" i="60" s="1"/>
  <c r="M1060" i="60"/>
  <c r="N1060" i="60" s="1"/>
  <c r="Q1060" i="60" s="1"/>
  <c r="R1060" i="60" s="1"/>
  <c r="S1060" i="60" s="1"/>
  <c r="M736" i="60"/>
  <c r="N736" i="60" s="1"/>
  <c r="Q736" i="60" s="1"/>
  <c r="R736" i="60" s="1"/>
  <c r="S736" i="60" s="1"/>
  <c r="M1058" i="60"/>
  <c r="N1058" i="60" s="1"/>
  <c r="M1056" i="60"/>
  <c r="N1056" i="60" s="1"/>
  <c r="Q1056" i="60" s="1"/>
  <c r="R1056" i="60" s="1"/>
  <c r="S1056" i="60" s="1"/>
  <c r="M734" i="60"/>
  <c r="N734" i="60" s="1"/>
  <c r="Q734" i="60" s="1"/>
  <c r="R734" i="60" s="1"/>
  <c r="S734" i="60" s="1"/>
  <c r="M516" i="60"/>
  <c r="N516" i="60" s="1"/>
  <c r="Q516" i="60" s="1"/>
  <c r="R516" i="60" s="1"/>
  <c r="S516" i="60" s="1"/>
  <c r="M508" i="60"/>
  <c r="N508" i="60" s="1"/>
  <c r="Q508" i="60" s="1"/>
  <c r="R508" i="60" s="1"/>
  <c r="S508" i="60" s="1"/>
  <c r="M1059" i="60"/>
  <c r="N1059" i="60" s="1"/>
  <c r="Q1059" i="60" s="1"/>
  <c r="R1059" i="60" s="1"/>
  <c r="S1059" i="60" s="1"/>
  <c r="M515" i="60"/>
  <c r="N515" i="60" s="1"/>
  <c r="Q515" i="60" s="1"/>
  <c r="R515" i="60" s="1"/>
  <c r="S515" i="60" s="1"/>
  <c r="M507" i="60"/>
  <c r="N507" i="60" s="1"/>
  <c r="Q507" i="60" s="1"/>
  <c r="R507" i="60" s="1"/>
  <c r="S507" i="60" s="1"/>
  <c r="M512" i="60"/>
  <c r="N512" i="60" s="1"/>
  <c r="Q512" i="60" s="1"/>
  <c r="R512" i="60" s="1"/>
  <c r="S512" i="60" s="1"/>
  <c r="M504" i="60"/>
  <c r="N504" i="60" s="1"/>
  <c r="Q504" i="60" s="1"/>
  <c r="R504" i="60" s="1"/>
  <c r="S504" i="60" s="1"/>
  <c r="M511" i="60"/>
  <c r="N511" i="60" s="1"/>
  <c r="Q511" i="60" s="1"/>
  <c r="R511" i="60" s="1"/>
  <c r="S511" i="60" s="1"/>
  <c r="M510" i="60"/>
  <c r="N510" i="60" s="1"/>
  <c r="Q510" i="60" s="1"/>
  <c r="R510" i="60" s="1"/>
  <c r="S510" i="60" s="1"/>
  <c r="M514" i="60"/>
  <c r="N514" i="60" s="1"/>
  <c r="Q514" i="60" s="1"/>
  <c r="R514" i="60" s="1"/>
  <c r="S514" i="60" s="1"/>
  <c r="M506" i="60"/>
  <c r="N506" i="60" s="1"/>
  <c r="Q506" i="60" s="1"/>
  <c r="R506" i="60" s="1"/>
  <c r="S506" i="60" s="1"/>
  <c r="M517" i="60"/>
  <c r="N517" i="60" s="1"/>
  <c r="Q517" i="60" s="1"/>
  <c r="R517" i="60" s="1"/>
  <c r="S517" i="60" s="1"/>
  <c r="M1061" i="60"/>
  <c r="N1061" i="60" s="1"/>
  <c r="Q1061" i="60" s="1"/>
  <c r="R1061" i="60" s="1"/>
  <c r="S1061" i="60" s="1"/>
  <c r="M509" i="60"/>
  <c r="N509" i="60" s="1"/>
  <c r="Q509" i="60" s="1"/>
  <c r="R509" i="60" s="1"/>
  <c r="S509" i="60" s="1"/>
  <c r="M513" i="60"/>
  <c r="N513" i="60" s="1"/>
  <c r="Q513" i="60" s="1"/>
  <c r="R513" i="60" s="1"/>
  <c r="S513" i="60" s="1"/>
  <c r="M505" i="60"/>
  <c r="N505" i="60" s="1"/>
  <c r="Q505" i="60" s="1"/>
  <c r="R505" i="60" s="1"/>
  <c r="S505" i="60" s="1"/>
  <c r="M735" i="60"/>
  <c r="N735" i="60" s="1"/>
  <c r="Q735" i="60" s="1"/>
  <c r="R735" i="60" s="1"/>
  <c r="S735" i="60" s="1"/>
  <c r="M1057" i="60"/>
  <c r="N1057" i="60" s="1"/>
  <c r="Q1057" i="60" s="1"/>
  <c r="R1057" i="60" s="1"/>
  <c r="S1057" i="60" s="1"/>
  <c r="M733" i="60"/>
  <c r="N733" i="60" s="1"/>
  <c r="Q733" i="60" s="1"/>
  <c r="R733" i="60" s="1"/>
  <c r="S733" i="60" s="1"/>
  <c r="M503" i="60"/>
  <c r="N503" i="60" s="1"/>
  <c r="Q503" i="60" s="1"/>
  <c r="R503" i="60" s="1"/>
  <c r="S503" i="60" s="1"/>
  <c r="M502" i="60"/>
  <c r="N502" i="60" s="1"/>
  <c r="Q502" i="60" s="1"/>
  <c r="R502" i="60" s="1"/>
  <c r="S502" i="60" s="1"/>
  <c r="M501" i="60"/>
  <c r="N501" i="60" s="1"/>
  <c r="Q501" i="60" s="1"/>
  <c r="R501" i="60" s="1"/>
  <c r="S501" i="60" s="1"/>
  <c r="M732" i="60"/>
  <c r="N732" i="60" s="1"/>
  <c r="Q732" i="60" s="1"/>
  <c r="R732" i="60" s="1"/>
  <c r="S732" i="60" s="1"/>
  <c r="M499" i="60"/>
  <c r="N499" i="60" s="1"/>
  <c r="Q499" i="60" s="1"/>
  <c r="R499" i="60" s="1"/>
  <c r="S499" i="60" s="1"/>
  <c r="M1047" i="60"/>
  <c r="N1047" i="60" s="1"/>
  <c r="Q1047" i="60" s="1"/>
  <c r="R1047" i="60" s="1"/>
  <c r="S1047" i="60" s="1"/>
  <c r="M1042" i="60"/>
  <c r="N1042" i="60" s="1"/>
  <c r="M495" i="60"/>
  <c r="N495" i="60" s="1"/>
  <c r="Q495" i="60" s="1"/>
  <c r="R495" i="60" s="1"/>
  <c r="S495" i="60" s="1"/>
  <c r="M727" i="60"/>
  <c r="N727" i="60" s="1"/>
  <c r="Q727" i="60" s="1"/>
  <c r="R727" i="60" s="1"/>
  <c r="S727" i="60" s="1"/>
  <c r="M1041" i="60"/>
  <c r="N1041" i="60" s="1"/>
  <c r="Q1041" i="60" s="1"/>
  <c r="R1041" i="60" s="1"/>
  <c r="S1041" i="60" s="1"/>
  <c r="M1026" i="60"/>
  <c r="N1026" i="60" s="1"/>
  <c r="M1027" i="60"/>
  <c r="N1027" i="60" s="1"/>
  <c r="Q1027" i="60" s="1"/>
  <c r="R1027" i="60" s="1"/>
  <c r="S1027" i="60" s="1"/>
  <c r="M136" i="60"/>
  <c r="N136" i="60" s="1"/>
  <c r="Q136" i="60" s="1"/>
  <c r="M135" i="60"/>
  <c r="N135" i="60" s="1"/>
  <c r="Q135" i="60" s="1"/>
  <c r="M137" i="60"/>
  <c r="N137" i="60" s="1"/>
  <c r="Q137" i="60" s="1"/>
  <c r="M1022" i="60"/>
  <c r="N1022" i="60" s="1"/>
  <c r="M1020" i="60"/>
  <c r="N1020" i="60" s="1"/>
  <c r="Q1020" i="60" s="1"/>
  <c r="R1020" i="60" s="1"/>
  <c r="S1020" i="60" s="1"/>
  <c r="M1019" i="60"/>
  <c r="N1019" i="60" s="1"/>
  <c r="Q1019" i="60" s="1"/>
  <c r="R1019" i="60" s="1"/>
  <c r="S1019" i="60" s="1"/>
  <c r="M1023" i="60"/>
  <c r="N1023" i="60" s="1"/>
  <c r="Q1023" i="60" s="1"/>
  <c r="R1023" i="60" s="1"/>
  <c r="S1023" i="60" s="1"/>
  <c r="M134" i="60"/>
  <c r="N134" i="60" s="1"/>
  <c r="Q134" i="60" s="1"/>
  <c r="M1021" i="60"/>
  <c r="N1021" i="60" s="1"/>
  <c r="Q1021" i="60" s="1"/>
  <c r="R1021" i="60" s="1"/>
  <c r="S1021" i="60" s="1"/>
  <c r="M1006" i="60"/>
  <c r="N1006" i="60" s="1"/>
  <c r="M476" i="60"/>
  <c r="N476" i="60" s="1"/>
  <c r="Q476" i="60" s="1"/>
  <c r="R476" i="60" s="1"/>
  <c r="S476" i="60" s="1"/>
  <c r="M475" i="60"/>
  <c r="N475" i="60" s="1"/>
  <c r="Q475" i="60" s="1"/>
  <c r="R475" i="60" s="1"/>
  <c r="S475" i="60" s="1"/>
  <c r="M714" i="60"/>
  <c r="N714" i="60" s="1"/>
  <c r="Q714" i="60" s="1"/>
  <c r="R714" i="60" s="1"/>
  <c r="S714" i="60" s="1"/>
  <c r="M1007" i="60"/>
  <c r="N1007" i="60" s="1"/>
  <c r="Q1007" i="60" s="1"/>
  <c r="R1007" i="60" s="1"/>
  <c r="S1007" i="60" s="1"/>
  <c r="M471" i="60"/>
  <c r="N471" i="60" s="1"/>
  <c r="Q471" i="60" s="1"/>
  <c r="R471" i="60" s="1"/>
  <c r="S471" i="60" s="1"/>
  <c r="M470" i="60"/>
  <c r="N470" i="60" s="1"/>
  <c r="Q470" i="60" s="1"/>
  <c r="R470" i="60" s="1"/>
  <c r="S470" i="60" s="1"/>
  <c r="M469" i="60"/>
  <c r="N469" i="60" s="1"/>
  <c r="Q469" i="60" s="1"/>
  <c r="R469" i="60" s="1"/>
  <c r="S469" i="60" s="1"/>
  <c r="M998" i="60"/>
  <c r="N998" i="60" s="1"/>
  <c r="M996" i="60"/>
  <c r="N996" i="60" s="1"/>
  <c r="Q996" i="60" s="1"/>
  <c r="R996" i="60" s="1"/>
  <c r="S996" i="60" s="1"/>
  <c r="M709" i="60"/>
  <c r="N709" i="60" s="1"/>
  <c r="Q709" i="60" s="1"/>
  <c r="R709" i="60" s="1"/>
  <c r="S709" i="60" s="1"/>
  <c r="M999" i="60"/>
  <c r="N999" i="60" s="1"/>
  <c r="Q999" i="60" s="1"/>
  <c r="R999" i="60" s="1"/>
  <c r="S999" i="60" s="1"/>
  <c r="M997" i="60"/>
  <c r="N997" i="60" s="1"/>
  <c r="Q997" i="60" s="1"/>
  <c r="R997" i="60" s="1"/>
  <c r="S997" i="60" s="1"/>
  <c r="M121" i="60"/>
  <c r="N121" i="60" s="1"/>
  <c r="Q121" i="60" s="1"/>
  <c r="M708" i="60"/>
  <c r="N708" i="60" s="1"/>
  <c r="Q708" i="60" s="1"/>
  <c r="R708" i="60" s="1"/>
  <c r="S708" i="60" s="1"/>
  <c r="M982" i="60"/>
  <c r="N982" i="60" s="1"/>
  <c r="Q982" i="60" s="1"/>
  <c r="R982" i="60" s="1"/>
  <c r="S982" i="60" s="1"/>
  <c r="M980" i="60"/>
  <c r="N980" i="60" s="1"/>
  <c r="Q980" i="60" s="1"/>
  <c r="R980" i="60" s="1"/>
  <c r="S980" i="60" s="1"/>
  <c r="M978" i="60"/>
  <c r="N978" i="60" s="1"/>
  <c r="Q978" i="60" s="1"/>
  <c r="R978" i="60" s="1"/>
  <c r="S978" i="60" s="1"/>
  <c r="M460" i="60"/>
  <c r="N460" i="60" s="1"/>
  <c r="Q460" i="60" s="1"/>
  <c r="R460" i="60" s="1"/>
  <c r="S460" i="60" s="1"/>
  <c r="M979" i="60"/>
  <c r="N979" i="60" s="1"/>
  <c r="Q979" i="60" s="1"/>
  <c r="R979" i="60" s="1"/>
  <c r="S979" i="60" s="1"/>
  <c r="M459" i="60"/>
  <c r="N459" i="60" s="1"/>
  <c r="Q459" i="60" s="1"/>
  <c r="R459" i="60" s="1"/>
  <c r="S459" i="60" s="1"/>
  <c r="M462" i="60"/>
  <c r="N462" i="60" s="1"/>
  <c r="Q462" i="60" s="1"/>
  <c r="R462" i="60" s="1"/>
  <c r="S462" i="60" s="1"/>
  <c r="M981" i="60"/>
  <c r="N981" i="60" s="1"/>
  <c r="M977" i="60"/>
  <c r="N977" i="60" s="1"/>
  <c r="M461" i="60"/>
  <c r="N461" i="60" s="1"/>
  <c r="Q461" i="60" s="1"/>
  <c r="R461" i="60" s="1"/>
  <c r="S461" i="60" s="1"/>
  <c r="M700" i="60"/>
  <c r="N700" i="60" s="1"/>
  <c r="Q700" i="60" s="1"/>
  <c r="R700" i="60" s="1"/>
  <c r="S700" i="60" s="1"/>
  <c r="M702" i="60"/>
  <c r="N702" i="60" s="1"/>
  <c r="Q702" i="60" s="1"/>
  <c r="R702" i="60" s="1"/>
  <c r="S702" i="60" s="1"/>
  <c r="M701" i="60"/>
  <c r="N701" i="60" s="1"/>
  <c r="Q701" i="60" s="1"/>
  <c r="R701" i="60" s="1"/>
  <c r="S701" i="60" s="1"/>
  <c r="M698" i="60"/>
  <c r="N698" i="60" s="1"/>
  <c r="Q698" i="60" s="1"/>
  <c r="R698" i="60" s="1"/>
  <c r="S698" i="60" s="1"/>
  <c r="M456" i="60"/>
  <c r="N456" i="60" s="1"/>
  <c r="Q456" i="60" s="1"/>
  <c r="M455" i="60"/>
  <c r="N455" i="60" s="1"/>
  <c r="Q455" i="60" s="1"/>
  <c r="M52" i="60"/>
  <c r="N52" i="60" s="1"/>
  <c r="Q52" i="60" s="1"/>
  <c r="M51" i="60"/>
  <c r="N51" i="60" s="1"/>
  <c r="Q51" i="60" s="1"/>
  <c r="M703" i="60"/>
  <c r="N703" i="60" s="1"/>
  <c r="Q703" i="60" s="1"/>
  <c r="R703" i="60" s="1"/>
  <c r="S703" i="60" s="1"/>
  <c r="M699" i="60"/>
  <c r="N699" i="60" s="1"/>
  <c r="Q699" i="60" s="1"/>
  <c r="R699" i="60" s="1"/>
  <c r="S699" i="60" s="1"/>
  <c r="M969" i="60"/>
  <c r="N969" i="60" s="1"/>
  <c r="M956" i="60"/>
  <c r="N956" i="60" s="1"/>
  <c r="Q956" i="60" s="1"/>
  <c r="R956" i="60" s="1"/>
  <c r="S956" i="60" s="1"/>
  <c r="M696" i="60"/>
  <c r="N696" i="60" s="1"/>
  <c r="Q696" i="60" s="1"/>
  <c r="R696" i="60" s="1"/>
  <c r="S696" i="60" s="1"/>
  <c r="M954" i="60"/>
  <c r="N954" i="60" s="1"/>
  <c r="Q954" i="60" s="1"/>
  <c r="R954" i="60" s="1"/>
  <c r="S954" i="60" s="1"/>
  <c r="M452" i="60"/>
  <c r="N452" i="60" s="1"/>
  <c r="Q452" i="60" s="1"/>
  <c r="R452" i="60" s="1"/>
  <c r="S452" i="60" s="1"/>
  <c r="M177" i="60"/>
  <c r="N177" i="60" s="1"/>
  <c r="Q177" i="60" s="1"/>
  <c r="R177" i="60" s="1"/>
  <c r="S177" i="60" s="1"/>
  <c r="M955" i="60"/>
  <c r="N955" i="60" s="1"/>
  <c r="Q955" i="60" s="1"/>
  <c r="R955" i="60" s="1"/>
  <c r="S955" i="60" s="1"/>
  <c r="M451" i="60"/>
  <c r="N451" i="60" s="1"/>
  <c r="Q451" i="60" s="1"/>
  <c r="R451" i="60" s="1"/>
  <c r="S451" i="60" s="1"/>
  <c r="M454" i="60"/>
  <c r="N454" i="60" s="1"/>
  <c r="Q454" i="60" s="1"/>
  <c r="R454" i="60" s="1"/>
  <c r="S454" i="60" s="1"/>
  <c r="M450" i="60"/>
  <c r="N450" i="60" s="1"/>
  <c r="Q450" i="60" s="1"/>
  <c r="R450" i="60" s="1"/>
  <c r="S450" i="60" s="1"/>
  <c r="M453" i="60"/>
  <c r="N453" i="60" s="1"/>
  <c r="Q453" i="60" s="1"/>
  <c r="R453" i="60" s="1"/>
  <c r="S453" i="60" s="1"/>
  <c r="M948" i="60"/>
  <c r="N948" i="60" s="1"/>
  <c r="Q948" i="60" s="1"/>
  <c r="R948" i="60" s="1"/>
  <c r="S948" i="60" s="1"/>
  <c r="M949" i="60"/>
  <c r="N949" i="60" s="1"/>
  <c r="M934" i="60"/>
  <c r="N934" i="60" s="1"/>
  <c r="Q934" i="60" s="1"/>
  <c r="R934" i="60" s="1"/>
  <c r="S934" i="60" s="1"/>
  <c r="M176" i="60"/>
  <c r="N176" i="60" s="1"/>
  <c r="Q176" i="60" s="1"/>
  <c r="R176" i="60" s="1"/>
  <c r="S176" i="60" s="1"/>
  <c r="M936" i="60"/>
  <c r="N936" i="60" s="1"/>
  <c r="Q936" i="60" s="1"/>
  <c r="R936" i="60" s="1"/>
  <c r="S936" i="60" s="1"/>
  <c r="M440" i="60"/>
  <c r="N440" i="60" s="1"/>
  <c r="Q440" i="60" s="1"/>
  <c r="R440" i="60" s="1"/>
  <c r="S440" i="60" s="1"/>
  <c r="M935" i="60"/>
  <c r="N935" i="60" s="1"/>
  <c r="Q935" i="60" s="1"/>
  <c r="R935" i="60" s="1"/>
  <c r="S935" i="60" s="1"/>
  <c r="M175" i="60"/>
  <c r="N175" i="60" s="1"/>
  <c r="Q175" i="60" s="1"/>
  <c r="R175" i="60" s="1"/>
  <c r="S175" i="60" s="1"/>
  <c r="Q925" i="60"/>
  <c r="R925" i="60" s="1"/>
  <c r="S925" i="60" s="1"/>
  <c r="M923" i="60"/>
  <c r="N923" i="60" s="1"/>
  <c r="Q923" i="60" s="1"/>
  <c r="R923" i="60" s="1"/>
  <c r="S923" i="60" s="1"/>
  <c r="M431" i="60"/>
  <c r="N431" i="60" s="1"/>
  <c r="Q431" i="60" s="1"/>
  <c r="R431" i="60" s="1"/>
  <c r="S431" i="60" s="1"/>
  <c r="M430" i="60"/>
  <c r="N430" i="60" s="1"/>
  <c r="Q430" i="60" s="1"/>
  <c r="R430" i="60" s="1"/>
  <c r="S430" i="60" s="1"/>
  <c r="M916" i="60"/>
  <c r="N916" i="60" s="1"/>
  <c r="Q916" i="60" s="1"/>
  <c r="R916" i="60" s="1"/>
  <c r="S916" i="60" s="1"/>
  <c r="M428" i="60"/>
  <c r="N428" i="60" s="1"/>
  <c r="Q428" i="60" s="1"/>
  <c r="R428" i="60" s="1"/>
  <c r="S428" i="60" s="1"/>
  <c r="M915" i="60"/>
  <c r="N915" i="60" s="1"/>
  <c r="Q915" i="60" s="1"/>
  <c r="R915" i="60" s="1"/>
  <c r="S915" i="60" s="1"/>
  <c r="M917" i="60"/>
  <c r="N917" i="60" s="1"/>
  <c r="M912" i="60"/>
  <c r="N912" i="60" s="1"/>
  <c r="Q912" i="60" s="1"/>
  <c r="R912" i="60" s="1"/>
  <c r="S912" i="60" s="1"/>
  <c r="M173" i="60"/>
  <c r="N173" i="60" s="1"/>
  <c r="Q173" i="60" s="1"/>
  <c r="R173" i="60" s="1"/>
  <c r="S173" i="60" s="1"/>
  <c r="M426" i="60"/>
  <c r="N426" i="60" s="1"/>
  <c r="Q426" i="60" s="1"/>
  <c r="R426" i="60" s="1"/>
  <c r="S426" i="60" s="1"/>
  <c r="M425" i="60"/>
  <c r="N425" i="60" s="1"/>
  <c r="Q425" i="60" s="1"/>
  <c r="R425" i="60" s="1"/>
  <c r="S425" i="60" s="1"/>
  <c r="M906" i="60"/>
  <c r="N906" i="60" s="1"/>
  <c r="Q906" i="60" s="1"/>
  <c r="R906" i="60" s="1"/>
  <c r="S906" i="60" s="1"/>
  <c r="M904" i="60"/>
  <c r="N904" i="60" s="1"/>
  <c r="Q904" i="60" s="1"/>
  <c r="R904" i="60" s="1"/>
  <c r="S904" i="60" s="1"/>
  <c r="M903" i="60"/>
  <c r="N903" i="60" s="1"/>
  <c r="Q903" i="60" s="1"/>
  <c r="R903" i="60" s="1"/>
  <c r="S903" i="60" s="1"/>
  <c r="M905" i="60"/>
  <c r="N905" i="60" s="1"/>
  <c r="M898" i="60"/>
  <c r="N898" i="60" s="1"/>
  <c r="Q898" i="60" s="1"/>
  <c r="R898" i="60" s="1"/>
  <c r="S898" i="60" s="1"/>
  <c r="M896" i="60"/>
  <c r="N896" i="60" s="1"/>
  <c r="Q896" i="60" s="1"/>
  <c r="R896" i="60" s="1"/>
  <c r="S896" i="60" s="1"/>
  <c r="M895" i="60"/>
  <c r="N895" i="60" s="1"/>
  <c r="Q895" i="60" s="1"/>
  <c r="R895" i="60" s="1"/>
  <c r="S895" i="60" s="1"/>
  <c r="M897" i="60"/>
  <c r="N897" i="60" s="1"/>
  <c r="M878" i="60"/>
  <c r="N878" i="60" s="1"/>
  <c r="Q878" i="60" s="1"/>
  <c r="R878" i="60" s="1"/>
  <c r="S878" i="60" s="1"/>
  <c r="M879" i="60"/>
  <c r="N879" i="60" s="1"/>
  <c r="Q879" i="60" s="1"/>
  <c r="R879" i="60" s="1"/>
  <c r="S879" i="60" s="1"/>
  <c r="M421" i="60"/>
  <c r="N421" i="60" s="1"/>
  <c r="Q421" i="60" s="1"/>
  <c r="R421" i="60" s="1"/>
  <c r="S421" i="60" s="1"/>
  <c r="M538" i="60"/>
  <c r="N538" i="60" s="1"/>
  <c r="Q538" i="60" s="1"/>
  <c r="R538" i="60" s="1"/>
  <c r="S538" i="60" s="1"/>
  <c r="M537" i="60"/>
  <c r="N537" i="60" s="1"/>
  <c r="Q537" i="60" s="1"/>
  <c r="R537" i="60" s="1"/>
  <c r="S537" i="60" s="1"/>
  <c r="M531" i="60"/>
  <c r="N531" i="60" s="1"/>
  <c r="Q531" i="60" s="1"/>
  <c r="R531" i="60" s="1"/>
  <c r="S531" i="60" s="1"/>
  <c r="M1070" i="60"/>
  <c r="N1070" i="60" s="1"/>
  <c r="M1068" i="60"/>
  <c r="N1068" i="60" s="1"/>
  <c r="Q1068" i="60" s="1"/>
  <c r="R1068" i="60" s="1"/>
  <c r="S1068" i="60" s="1"/>
  <c r="M1066" i="60"/>
  <c r="N1066" i="60" s="1"/>
  <c r="M1072" i="60"/>
  <c r="N1072" i="60" s="1"/>
  <c r="Q1072" i="60" s="1"/>
  <c r="R1072" i="60" s="1"/>
  <c r="S1072" i="60" s="1"/>
  <c r="M1064" i="60"/>
  <c r="N1064" i="60" s="1"/>
  <c r="Q1064" i="60" s="1"/>
  <c r="R1064" i="60" s="1"/>
  <c r="S1064" i="60" s="1"/>
  <c r="M524" i="60"/>
  <c r="N524" i="60" s="1"/>
  <c r="Q524" i="60" s="1"/>
  <c r="R524" i="60" s="1"/>
  <c r="S524" i="60" s="1"/>
  <c r="M1067" i="60"/>
  <c r="N1067" i="60" s="1"/>
  <c r="Q1067" i="60" s="1"/>
  <c r="R1067" i="60" s="1"/>
  <c r="S1067" i="60" s="1"/>
  <c r="M523" i="60"/>
  <c r="N523" i="60" s="1"/>
  <c r="Q523" i="60" s="1"/>
  <c r="R523" i="60" s="1"/>
  <c r="S523" i="60" s="1"/>
  <c r="M520" i="60"/>
  <c r="N520" i="60" s="1"/>
  <c r="Q520" i="60" s="1"/>
  <c r="R520" i="60" s="1"/>
  <c r="S520" i="60" s="1"/>
  <c r="M1071" i="60"/>
  <c r="N1071" i="60" s="1"/>
  <c r="Q1071" i="60" s="1"/>
  <c r="R1071" i="60" s="1"/>
  <c r="S1071" i="60" s="1"/>
  <c r="M519" i="60"/>
  <c r="N519" i="60" s="1"/>
  <c r="Q519" i="60" s="1"/>
  <c r="R519" i="60" s="1"/>
  <c r="S519" i="60" s="1"/>
  <c r="M191" i="60"/>
  <c r="N191" i="60" s="1"/>
  <c r="Q191" i="60" s="1"/>
  <c r="R191" i="60" s="1"/>
  <c r="S191" i="60" s="1"/>
  <c r="M522" i="60"/>
  <c r="N522" i="60" s="1"/>
  <c r="Q522" i="60" s="1"/>
  <c r="R522" i="60" s="1"/>
  <c r="S522" i="60" s="1"/>
  <c r="M1069" i="60"/>
  <c r="N1069" i="60" s="1"/>
  <c r="Q1069" i="60" s="1"/>
  <c r="R1069" i="60" s="1"/>
  <c r="S1069" i="60" s="1"/>
  <c r="M1073" i="60"/>
  <c r="N1073" i="60" s="1"/>
  <c r="Q1073" i="60" s="1"/>
  <c r="R1073" i="60" s="1"/>
  <c r="S1073" i="60" s="1"/>
  <c r="M1065" i="60"/>
  <c r="N1065" i="60" s="1"/>
  <c r="Q1065" i="60" s="1"/>
  <c r="R1065" i="60" s="1"/>
  <c r="S1065" i="60" s="1"/>
  <c r="M521" i="60"/>
  <c r="N521" i="60" s="1"/>
  <c r="Q521" i="60" s="1"/>
  <c r="R521" i="60" s="1"/>
  <c r="S521" i="60" s="1"/>
  <c r="M1054" i="60"/>
  <c r="N1054" i="60" s="1"/>
  <c r="M1052" i="60"/>
  <c r="N1052" i="60" s="1"/>
  <c r="Q1052" i="60" s="1"/>
  <c r="R1052" i="60" s="1"/>
  <c r="S1052" i="60" s="1"/>
  <c r="M1051" i="60"/>
  <c r="N1051" i="60" s="1"/>
  <c r="Q1051" i="60" s="1"/>
  <c r="R1051" i="60" s="1"/>
  <c r="S1051" i="60" s="1"/>
  <c r="M1055" i="60"/>
  <c r="N1055" i="60" s="1"/>
  <c r="Q1055" i="60" s="1"/>
  <c r="R1055" i="60" s="1"/>
  <c r="S1055" i="60" s="1"/>
  <c r="M1053" i="60"/>
  <c r="N1053" i="60" s="1"/>
  <c r="Q1053" i="60" s="1"/>
  <c r="R1053" i="60" s="1"/>
  <c r="S1053" i="60" s="1"/>
  <c r="M1046" i="60"/>
  <c r="N1046" i="60" s="1"/>
  <c r="M1045" i="60"/>
  <c r="N1045" i="60" s="1"/>
  <c r="Q1045" i="60" s="1"/>
  <c r="R1045" i="60" s="1"/>
  <c r="S1045" i="60" s="1"/>
  <c r="M1038" i="60"/>
  <c r="N1038" i="60" s="1"/>
  <c r="M1040" i="60"/>
  <c r="N1040" i="60" s="1"/>
  <c r="Q1040" i="60" s="1"/>
  <c r="R1040" i="60" s="1"/>
  <c r="S1040" i="60" s="1"/>
  <c r="M726" i="60"/>
  <c r="N726" i="60" s="1"/>
  <c r="Q726" i="60" s="1"/>
  <c r="R726" i="60" s="1"/>
  <c r="S726" i="60" s="1"/>
  <c r="M492" i="60"/>
  <c r="N492" i="60" s="1"/>
  <c r="Q492" i="60" s="1"/>
  <c r="R492" i="60" s="1"/>
  <c r="S492" i="60" s="1"/>
  <c r="M257" i="60"/>
  <c r="N257" i="60" s="1"/>
  <c r="Q257" i="60" s="1"/>
  <c r="R257" i="60" s="1"/>
  <c r="S257" i="60" s="1"/>
  <c r="M185" i="60"/>
  <c r="N185" i="60" s="1"/>
  <c r="Q185" i="60" s="1"/>
  <c r="R185" i="60" s="1"/>
  <c r="S185" i="60" s="1"/>
  <c r="M491" i="60"/>
  <c r="N491" i="60" s="1"/>
  <c r="Q491" i="60" s="1"/>
  <c r="R491" i="60" s="1"/>
  <c r="S491" i="60" s="1"/>
  <c r="M1039" i="60"/>
  <c r="N1039" i="60" s="1"/>
  <c r="Q1039" i="60" s="1"/>
  <c r="R1039" i="60" s="1"/>
  <c r="S1039" i="60" s="1"/>
  <c r="M494" i="60"/>
  <c r="N494" i="60" s="1"/>
  <c r="Q494" i="60" s="1"/>
  <c r="R494" i="60" s="1"/>
  <c r="S494" i="60" s="1"/>
  <c r="M186" i="60"/>
  <c r="N186" i="60" s="1"/>
  <c r="Q186" i="60" s="1"/>
  <c r="R186" i="60" s="1"/>
  <c r="S186" i="60" s="1"/>
  <c r="M493" i="60"/>
  <c r="N493" i="60" s="1"/>
  <c r="Q493" i="60" s="1"/>
  <c r="R493" i="60" s="1"/>
  <c r="S493" i="60" s="1"/>
  <c r="M1037" i="60"/>
  <c r="N1037" i="60" s="1"/>
  <c r="Q1037" i="60" s="1"/>
  <c r="R1037" i="60" s="1"/>
  <c r="S1037" i="60" s="1"/>
  <c r="M724" i="60"/>
  <c r="N724" i="60" s="1"/>
  <c r="Q724" i="60" s="1"/>
  <c r="R724" i="60" s="1"/>
  <c r="S724" i="60" s="1"/>
  <c r="M720" i="60"/>
  <c r="N720" i="60" s="1"/>
  <c r="Q720" i="60" s="1"/>
  <c r="R720" i="60" s="1"/>
  <c r="S720" i="60" s="1"/>
  <c r="M725" i="60"/>
  <c r="N725" i="60" s="1"/>
  <c r="Q725" i="60" s="1"/>
  <c r="R725" i="60" s="1"/>
  <c r="S725" i="60" s="1"/>
  <c r="M184" i="60"/>
  <c r="N184" i="60" s="1"/>
  <c r="Q184" i="60" s="1"/>
  <c r="R184" i="60" s="1"/>
  <c r="S184" i="60" s="1"/>
  <c r="M722" i="60"/>
  <c r="N722" i="60" s="1"/>
  <c r="Q722" i="60" s="1"/>
  <c r="R722" i="60" s="1"/>
  <c r="S722" i="60" s="1"/>
  <c r="M181" i="60"/>
  <c r="N181" i="60" s="1"/>
  <c r="Q181" i="60" s="1"/>
  <c r="R181" i="60" s="1"/>
  <c r="S181" i="60" s="1"/>
  <c r="M721" i="60"/>
  <c r="N721" i="60" s="1"/>
  <c r="Q721" i="60" s="1"/>
  <c r="R721" i="60" s="1"/>
  <c r="S721" i="60" s="1"/>
  <c r="M183" i="60"/>
  <c r="N183" i="60" s="1"/>
  <c r="Q183" i="60" s="1"/>
  <c r="R183" i="60" s="1"/>
  <c r="S183" i="60" s="1"/>
  <c r="M482" i="60"/>
  <c r="N482" i="60" s="1"/>
  <c r="Q482" i="60" s="1"/>
  <c r="R482" i="60" s="1"/>
  <c r="S482" i="60" s="1"/>
  <c r="M182" i="60"/>
  <c r="N182" i="60" s="1"/>
  <c r="Q182" i="60" s="1"/>
  <c r="R182" i="60" s="1"/>
  <c r="S182" i="60" s="1"/>
  <c r="M481" i="60"/>
  <c r="N481" i="60" s="1"/>
  <c r="Q481" i="60" s="1"/>
  <c r="R481" i="60" s="1"/>
  <c r="S481" i="60" s="1"/>
  <c r="M719" i="60"/>
  <c r="N719" i="60" s="1"/>
  <c r="Q719" i="60" s="1"/>
  <c r="R719" i="60" s="1"/>
  <c r="S719" i="60" s="1"/>
  <c r="M723" i="60"/>
  <c r="N723" i="60" s="1"/>
  <c r="Q723" i="60" s="1"/>
  <c r="R723" i="60" s="1"/>
  <c r="S723" i="60" s="1"/>
  <c r="M1029" i="60"/>
  <c r="N1029" i="60" s="1"/>
  <c r="Q1029" i="60" s="1"/>
  <c r="R1029" i="60" s="1"/>
  <c r="S1029" i="60" s="1"/>
  <c r="M1014" i="60"/>
  <c r="N1014" i="60" s="1"/>
  <c r="M1018" i="60"/>
  <c r="N1018" i="60" s="1"/>
  <c r="M1016" i="60"/>
  <c r="N1016" i="60" s="1"/>
  <c r="Q1016" i="60" s="1"/>
  <c r="R1016" i="60" s="1"/>
  <c r="S1016" i="60" s="1"/>
  <c r="M1008" i="60"/>
  <c r="N1008" i="60" s="1"/>
  <c r="Q1008" i="60" s="1"/>
  <c r="R1008" i="60" s="1"/>
  <c r="S1008" i="60" s="1"/>
  <c r="M1015" i="60"/>
  <c r="N1015" i="60" s="1"/>
  <c r="Q1015" i="60" s="1"/>
  <c r="R1015" i="60" s="1"/>
  <c r="S1015" i="60" s="1"/>
  <c r="M1017" i="60"/>
  <c r="N1017" i="60" s="1"/>
  <c r="Q1017" i="60" s="1"/>
  <c r="R1017" i="60" s="1"/>
  <c r="S1017" i="60" s="1"/>
  <c r="M133" i="60"/>
  <c r="N133" i="60" s="1"/>
  <c r="Q133" i="60" s="1"/>
  <c r="M1004" i="60"/>
  <c r="N1004" i="60" s="1"/>
  <c r="Q1004" i="60" s="1"/>
  <c r="R1004" i="60" s="1"/>
  <c r="S1004" i="60" s="1"/>
  <c r="M474" i="60"/>
  <c r="N474" i="60" s="1"/>
  <c r="Q474" i="60" s="1"/>
  <c r="R474" i="60" s="1"/>
  <c r="S474" i="60" s="1"/>
  <c r="M1005" i="60"/>
  <c r="N1005" i="60" s="1"/>
  <c r="Q1005" i="60" s="1"/>
  <c r="R1005" i="60" s="1"/>
  <c r="S1005" i="60" s="1"/>
  <c r="M473" i="60"/>
  <c r="N473" i="60" s="1"/>
  <c r="Q473" i="60" s="1"/>
  <c r="R473" i="60" s="1"/>
  <c r="S473" i="60" s="1"/>
  <c r="Q1002" i="60"/>
  <c r="R1002" i="60" s="1"/>
  <c r="S1002" i="60" s="1"/>
  <c r="M994" i="60"/>
  <c r="N994" i="60" s="1"/>
  <c r="M992" i="60"/>
  <c r="N992" i="60" s="1"/>
  <c r="Q992" i="60" s="1"/>
  <c r="R992" i="60" s="1"/>
  <c r="S992" i="60" s="1"/>
  <c r="M995" i="60"/>
  <c r="N995" i="60" s="1"/>
  <c r="Q995" i="60" s="1"/>
  <c r="R995" i="60" s="1"/>
  <c r="S995" i="60" s="1"/>
  <c r="M991" i="60"/>
  <c r="N991" i="60" s="1"/>
  <c r="Q991" i="60" s="1"/>
  <c r="R991" i="60" s="1"/>
  <c r="S991" i="60" s="1"/>
  <c r="M993" i="60"/>
  <c r="N993" i="60" s="1"/>
  <c r="Q993" i="60" s="1"/>
  <c r="R993" i="60" s="1"/>
  <c r="S993" i="60" s="1"/>
  <c r="M974" i="60"/>
  <c r="N974" i="60" s="1"/>
  <c r="Q974" i="60" s="1"/>
  <c r="R974" i="60" s="1"/>
  <c r="S974" i="60" s="1"/>
  <c r="M704" i="60"/>
  <c r="N704" i="60" s="1"/>
  <c r="Q704" i="60" s="1"/>
  <c r="R704" i="60" s="1"/>
  <c r="S704" i="60" s="1"/>
  <c r="M976" i="60"/>
  <c r="N976" i="60" s="1"/>
  <c r="Q976" i="60" s="1"/>
  <c r="R976" i="60" s="1"/>
  <c r="S976" i="60" s="1"/>
  <c r="M706" i="60"/>
  <c r="N706" i="60" s="1"/>
  <c r="Q706" i="60" s="1"/>
  <c r="R706" i="60" s="1"/>
  <c r="S706" i="60" s="1"/>
  <c r="M975" i="60"/>
  <c r="N975" i="60" s="1"/>
  <c r="M705" i="60"/>
  <c r="N705" i="60" s="1"/>
  <c r="Q705" i="60" s="1"/>
  <c r="R705" i="60" s="1"/>
  <c r="S705" i="60" s="1"/>
  <c r="M707" i="60"/>
  <c r="N707" i="60" s="1"/>
  <c r="Q707" i="60" s="1"/>
  <c r="R707" i="60" s="1"/>
  <c r="S707" i="60" s="1"/>
  <c r="M44" i="60"/>
  <c r="N44" i="60" s="1"/>
  <c r="Q44" i="60" s="1"/>
  <c r="M43" i="60"/>
  <c r="N43" i="60" s="1"/>
  <c r="Q43" i="60" s="1"/>
  <c r="M50" i="60"/>
  <c r="N50" i="60" s="1"/>
  <c r="Q50" i="60" s="1"/>
  <c r="M49" i="60"/>
  <c r="N49" i="60" s="1"/>
  <c r="Q49" i="60" s="1"/>
  <c r="M48" i="60"/>
  <c r="N48" i="60" s="1"/>
  <c r="Q48" i="60" s="1"/>
  <c r="M47" i="60"/>
  <c r="N47" i="60" s="1"/>
  <c r="Q47" i="60" s="1"/>
  <c r="M46" i="60"/>
  <c r="N46" i="60" s="1"/>
  <c r="Q46" i="60" s="1"/>
  <c r="M45" i="60"/>
  <c r="N45" i="60" s="1"/>
  <c r="Q45" i="60" s="1"/>
  <c r="M964" i="60"/>
  <c r="N964" i="60" s="1"/>
  <c r="Q964" i="60" s="1"/>
  <c r="R964" i="60" s="1"/>
  <c r="S964" i="60" s="1"/>
  <c r="M962" i="60"/>
  <c r="N962" i="60" s="1"/>
  <c r="Q962" i="60" s="1"/>
  <c r="R962" i="60" s="1"/>
  <c r="S962" i="60" s="1"/>
  <c r="M963" i="60"/>
  <c r="N963" i="60" s="1"/>
  <c r="Q963" i="60" s="1"/>
  <c r="R963" i="60" s="1"/>
  <c r="S963" i="60" s="1"/>
  <c r="M961" i="60"/>
  <c r="N961" i="60" s="1"/>
  <c r="M965" i="60"/>
  <c r="N965" i="60" s="1"/>
  <c r="M694" i="60"/>
  <c r="N694" i="60" s="1"/>
  <c r="Q694" i="60" s="1"/>
  <c r="R694" i="60" s="1"/>
  <c r="S694" i="60" s="1"/>
  <c r="M693" i="60"/>
  <c r="N693" i="60" s="1"/>
  <c r="Q693" i="60" s="1"/>
  <c r="R693" i="60" s="1"/>
  <c r="S693" i="60" s="1"/>
  <c r="M448" i="60"/>
  <c r="N448" i="60" s="1"/>
  <c r="Q448" i="60" s="1"/>
  <c r="R448" i="60" s="1"/>
  <c r="S448" i="60" s="1"/>
  <c r="M447" i="60"/>
  <c r="N447" i="60" s="1"/>
  <c r="Q447" i="60" s="1"/>
  <c r="R447" i="60" s="1"/>
  <c r="S447" i="60" s="1"/>
  <c r="M446" i="60"/>
  <c r="N446" i="60" s="1"/>
  <c r="Q446" i="60" s="1"/>
  <c r="R446" i="60" s="1"/>
  <c r="S446" i="60" s="1"/>
  <c r="M445" i="60"/>
  <c r="N445" i="60" s="1"/>
  <c r="Q445" i="60" s="1"/>
  <c r="R445" i="60" s="1"/>
  <c r="S445" i="60" s="1"/>
  <c r="M449" i="60"/>
  <c r="N449" i="60" s="1"/>
  <c r="Q449" i="60" s="1"/>
  <c r="R449" i="60" s="1"/>
  <c r="S449" i="60" s="1"/>
  <c r="M695" i="60"/>
  <c r="N695" i="60" s="1"/>
  <c r="Q695" i="60" s="1"/>
  <c r="R695" i="60" s="1"/>
  <c r="S695" i="60" s="1"/>
  <c r="M439" i="60"/>
  <c r="N439" i="60" s="1"/>
  <c r="Q439" i="60" s="1"/>
  <c r="R439" i="60" s="1"/>
  <c r="S439" i="60" s="1"/>
  <c r="M933" i="60"/>
  <c r="N933" i="60" s="1"/>
  <c r="M435" i="60"/>
  <c r="N435" i="60" s="1"/>
  <c r="Q435" i="60" s="1"/>
  <c r="R435" i="60" s="1"/>
  <c r="S435" i="60" s="1"/>
  <c r="M254" i="60"/>
  <c r="N254" i="60" s="1"/>
  <c r="Q254" i="60" s="1"/>
  <c r="R254" i="60" s="1"/>
  <c r="S254" i="60" s="1"/>
  <c r="M922" i="60"/>
  <c r="N922" i="60" s="1"/>
  <c r="Q922" i="60" s="1"/>
  <c r="R922" i="60" s="1"/>
  <c r="S922" i="60" s="1"/>
  <c r="M920" i="60"/>
  <c r="N920" i="60" s="1"/>
  <c r="Q920" i="60" s="1"/>
  <c r="R920" i="60" s="1"/>
  <c r="S920" i="60" s="1"/>
  <c r="M921" i="60"/>
  <c r="N921" i="60" s="1"/>
  <c r="M910" i="60"/>
  <c r="N910" i="60" s="1"/>
  <c r="Q910" i="60" s="1"/>
  <c r="R910" i="60" s="1"/>
  <c r="S910" i="60" s="1"/>
  <c r="M911" i="60"/>
  <c r="N911" i="60" s="1"/>
  <c r="Q911" i="60" s="1"/>
  <c r="R911" i="60" s="1"/>
  <c r="S911" i="60" s="1"/>
  <c r="M909" i="60"/>
  <c r="N909" i="60" s="1"/>
  <c r="Q909" i="60" s="1"/>
  <c r="R909" i="60" s="1"/>
  <c r="S909" i="60" s="1"/>
  <c r="M660" i="60"/>
  <c r="N660" i="60" s="1"/>
  <c r="Q660" i="60" s="1"/>
  <c r="R660" i="60" s="1"/>
  <c r="S660" i="60" s="1"/>
  <c r="M894" i="60"/>
  <c r="N894" i="60" s="1"/>
  <c r="Q894" i="60" s="1"/>
  <c r="R894" i="60" s="1"/>
  <c r="S894" i="60" s="1"/>
  <c r="M656" i="60"/>
  <c r="N656" i="60" s="1"/>
  <c r="Q656" i="60" s="1"/>
  <c r="R656" i="60" s="1"/>
  <c r="S656" i="60" s="1"/>
  <c r="M892" i="60"/>
  <c r="N892" i="60" s="1"/>
  <c r="Q892" i="60" s="1"/>
  <c r="R892" i="60" s="1"/>
  <c r="S892" i="60" s="1"/>
  <c r="M654" i="60"/>
  <c r="N654" i="60" s="1"/>
  <c r="Q654" i="60" s="1"/>
  <c r="R654" i="60" s="1"/>
  <c r="S654" i="60" s="1"/>
  <c r="M891" i="60"/>
  <c r="N891" i="60" s="1"/>
  <c r="Q891" i="60" s="1"/>
  <c r="R891" i="60" s="1"/>
  <c r="S891" i="60" s="1"/>
  <c r="M653" i="60"/>
  <c r="N653" i="60" s="1"/>
  <c r="Q653" i="60" s="1"/>
  <c r="R653" i="60" s="1"/>
  <c r="S653" i="60" s="1"/>
  <c r="M658" i="60"/>
  <c r="N658" i="60" s="1"/>
  <c r="Q658" i="60" s="1"/>
  <c r="R658" i="60" s="1"/>
  <c r="S658" i="60" s="1"/>
  <c r="M657" i="60"/>
  <c r="N657" i="60" s="1"/>
  <c r="Q657" i="60" s="1"/>
  <c r="R657" i="60" s="1"/>
  <c r="S657" i="60" s="1"/>
  <c r="M652" i="60"/>
  <c r="N652" i="60" s="1"/>
  <c r="Q652" i="60" s="1"/>
  <c r="R652" i="60" s="1"/>
  <c r="S652" i="60" s="1"/>
  <c r="M893" i="60"/>
  <c r="N893" i="60" s="1"/>
  <c r="M655" i="60"/>
  <c r="N655" i="60" s="1"/>
  <c r="Q655" i="60" s="1"/>
  <c r="R655" i="60" s="1"/>
  <c r="S655" i="60" s="1"/>
  <c r="M659" i="60"/>
  <c r="N659" i="60" s="1"/>
  <c r="Q659" i="60" s="1"/>
  <c r="R659" i="60" s="1"/>
  <c r="S659" i="60" s="1"/>
  <c r="M651" i="60"/>
  <c r="N651" i="60" s="1"/>
  <c r="Q651" i="60" s="1"/>
  <c r="R651" i="60" s="1"/>
  <c r="S651" i="60" s="1"/>
  <c r="M886" i="60"/>
  <c r="N886" i="60" s="1"/>
  <c r="Q886" i="60" s="1"/>
  <c r="R886" i="60" s="1"/>
  <c r="S886" i="60" s="1"/>
  <c r="M882" i="60"/>
  <c r="N882" i="60" s="1"/>
  <c r="Q882" i="60" s="1"/>
  <c r="R882" i="60" s="1"/>
  <c r="S882" i="60" s="1"/>
  <c r="M884" i="60"/>
  <c r="N884" i="60" s="1"/>
  <c r="Q884" i="60" s="1"/>
  <c r="R884" i="60" s="1"/>
  <c r="S884" i="60" s="1"/>
  <c r="M883" i="60"/>
  <c r="N883" i="60" s="1"/>
  <c r="Q883" i="60" s="1"/>
  <c r="R883" i="60" s="1"/>
  <c r="S883" i="60" s="1"/>
  <c r="M885" i="60"/>
  <c r="N885" i="60" s="1"/>
  <c r="M650" i="60"/>
  <c r="N650" i="60" s="1"/>
  <c r="Q650" i="60" s="1"/>
  <c r="R650" i="60" s="1"/>
  <c r="S650" i="60" s="1"/>
  <c r="M649" i="60"/>
  <c r="N649" i="60" s="1"/>
  <c r="Q649" i="60" s="1"/>
  <c r="R649" i="60" s="1"/>
  <c r="S649" i="60" s="1"/>
  <c r="M877" i="60"/>
  <c r="N877" i="60" s="1"/>
  <c r="Q877" i="60" s="1"/>
  <c r="R877" i="60" s="1"/>
  <c r="S877" i="60" s="1"/>
  <c r="M418" i="60"/>
  <c r="N418" i="60" s="1"/>
  <c r="Q418" i="60" s="1"/>
  <c r="R418" i="60" s="1"/>
  <c r="S418" i="60" s="1"/>
  <c r="M870" i="60"/>
  <c r="N870" i="60" s="1"/>
  <c r="Q870" i="60" s="1"/>
  <c r="R870" i="60" s="1"/>
  <c r="S870" i="60" s="1"/>
  <c r="M638" i="60"/>
  <c r="N638" i="60" s="1"/>
  <c r="Q638" i="60" s="1"/>
  <c r="R638" i="60" s="1"/>
  <c r="S638" i="60" s="1"/>
  <c r="M420" i="60"/>
  <c r="N420" i="60" s="1"/>
  <c r="Q420" i="60" s="1"/>
  <c r="R420" i="60" s="1"/>
  <c r="S420" i="60" s="1"/>
  <c r="M637" i="60"/>
  <c r="N637" i="60" s="1"/>
  <c r="Q637" i="60" s="1"/>
  <c r="R637" i="60" s="1"/>
  <c r="S637" i="60" s="1"/>
  <c r="M419" i="60"/>
  <c r="N419" i="60" s="1"/>
  <c r="Q419" i="60" s="1"/>
  <c r="R419" i="60" s="1"/>
  <c r="S419" i="60" s="1"/>
  <c r="M417" i="60"/>
  <c r="N417" i="60" s="1"/>
  <c r="Q417" i="60" s="1"/>
  <c r="R417" i="60" s="1"/>
  <c r="S417" i="60" s="1"/>
  <c r="M869" i="60"/>
  <c r="N869" i="60" s="1"/>
  <c r="M540" i="60"/>
  <c r="N540" i="60" s="1"/>
  <c r="Q540" i="60" s="1"/>
  <c r="R540" i="60" s="1"/>
  <c r="S540" i="60" s="1"/>
  <c r="M539" i="60"/>
  <c r="N539" i="60" s="1"/>
  <c r="Q539" i="60" s="1"/>
  <c r="R539" i="60" s="1"/>
  <c r="S539" i="60" s="1"/>
  <c r="M542" i="60"/>
  <c r="N542" i="60" s="1"/>
  <c r="Q542" i="60" s="1"/>
  <c r="R542" i="60" s="1"/>
  <c r="S542" i="60" s="1"/>
  <c r="M541" i="60"/>
  <c r="N541" i="60" s="1"/>
  <c r="Q541" i="60" s="1"/>
  <c r="R541" i="60" s="1"/>
  <c r="S541" i="60" s="1"/>
  <c r="M754" i="60"/>
  <c r="N754" i="60" s="1"/>
  <c r="Q754" i="60" s="1"/>
  <c r="R754" i="60" s="1"/>
  <c r="S754" i="60" s="1"/>
  <c r="M753" i="60"/>
  <c r="N753" i="60" s="1"/>
  <c r="Q753" i="60" s="1"/>
  <c r="R753" i="60" s="1"/>
  <c r="S753" i="60" s="1"/>
  <c r="M532" i="60"/>
  <c r="N532" i="60" s="1"/>
  <c r="Q532" i="60" s="1"/>
  <c r="R532" i="60" s="1"/>
  <c r="S532" i="60" s="1"/>
  <c r="M533" i="60"/>
  <c r="N533" i="60" s="1"/>
  <c r="Q533" i="60" s="1"/>
  <c r="R533" i="60" s="1"/>
  <c r="S533" i="60" s="1"/>
  <c r="M1100" i="60"/>
  <c r="N1100" i="60" s="1"/>
  <c r="Q1100" i="60" s="1"/>
  <c r="R1100" i="60" s="1"/>
  <c r="S1100" i="60" s="1"/>
  <c r="M528" i="60"/>
  <c r="N528" i="60" s="1"/>
  <c r="Q528" i="60" s="1"/>
  <c r="R528" i="60" s="1"/>
  <c r="S528" i="60" s="1"/>
  <c r="M529" i="60"/>
  <c r="N529" i="60" s="1"/>
  <c r="Q529" i="60" s="1"/>
  <c r="R529" i="60" s="1"/>
  <c r="S529" i="60" s="1"/>
  <c r="M1098" i="60"/>
  <c r="N1098" i="60" s="1"/>
  <c r="M1099" i="60"/>
  <c r="N1099" i="60" s="1"/>
  <c r="Q1099" i="60" s="1"/>
  <c r="R1099" i="60" s="1"/>
  <c r="S1099" i="60" s="1"/>
  <c r="M1097" i="60"/>
  <c r="N1097" i="60" s="1"/>
  <c r="Q1097" i="60" s="1"/>
  <c r="R1097" i="60" s="1"/>
  <c r="S1097" i="60" s="1"/>
  <c r="M1082" i="60"/>
  <c r="N1082" i="60" s="1"/>
  <c r="M1083" i="60"/>
  <c r="N1083" i="60" s="1"/>
  <c r="Q1083" i="60" s="1"/>
  <c r="R1083" i="60" s="1"/>
  <c r="S1083" i="60" s="1"/>
  <c r="M1081" i="60"/>
  <c r="N1081" i="60" s="1"/>
  <c r="Q1081" i="60" s="1"/>
  <c r="R1081" i="60" s="1"/>
  <c r="S1081" i="60" s="1"/>
  <c r="M1062" i="60"/>
  <c r="N1062" i="60" s="1"/>
  <c r="M1063" i="60"/>
  <c r="N1063" i="60" s="1"/>
  <c r="Q1063" i="60" s="1"/>
  <c r="R1063" i="60" s="1"/>
  <c r="S1063" i="60" s="1"/>
  <c r="M518" i="60"/>
  <c r="N518" i="60" s="1"/>
  <c r="Q518" i="60" s="1"/>
  <c r="R518" i="60" s="1"/>
  <c r="S518" i="60" s="1"/>
  <c r="M190" i="60"/>
  <c r="N190" i="60" s="1"/>
  <c r="Q190" i="60" s="1"/>
  <c r="R190" i="60" s="1"/>
  <c r="S190" i="60" s="1"/>
  <c r="M1050" i="60"/>
  <c r="N1050" i="60" s="1"/>
  <c r="M189" i="60"/>
  <c r="N189" i="60" s="1"/>
  <c r="Q189" i="60" s="1"/>
  <c r="R189" i="60" s="1"/>
  <c r="S189" i="60" s="1"/>
  <c r="M188" i="60"/>
  <c r="N188" i="60" s="1"/>
  <c r="Q188" i="60" s="1"/>
  <c r="R188" i="60" s="1"/>
  <c r="S188" i="60" s="1"/>
  <c r="M187" i="60"/>
  <c r="N187" i="60" s="1"/>
  <c r="Q187" i="60" s="1"/>
  <c r="R187" i="60" s="1"/>
  <c r="S187" i="60" s="1"/>
  <c r="M1036" i="60"/>
  <c r="N1036" i="60" s="1"/>
  <c r="Q1036" i="60" s="1"/>
  <c r="R1036" i="60" s="1"/>
  <c r="S1036" i="60" s="1"/>
  <c r="M490" i="60"/>
  <c r="N490" i="60" s="1"/>
  <c r="Q490" i="60" s="1"/>
  <c r="R490" i="60" s="1"/>
  <c r="S490" i="60" s="1"/>
  <c r="M1034" i="60"/>
  <c r="N1034" i="60" s="1"/>
  <c r="M1032" i="60"/>
  <c r="N1032" i="60" s="1"/>
  <c r="Q1032" i="60" s="1"/>
  <c r="R1032" i="60" s="1"/>
  <c r="S1032" i="60" s="1"/>
  <c r="M1035" i="60"/>
  <c r="N1035" i="60" s="1"/>
  <c r="Q1035" i="60" s="1"/>
  <c r="R1035" i="60" s="1"/>
  <c r="S1035" i="60" s="1"/>
  <c r="M1033" i="60"/>
  <c r="N1033" i="60" s="1"/>
  <c r="Q1033" i="60" s="1"/>
  <c r="R1033" i="60" s="1"/>
  <c r="S1033" i="60" s="1"/>
  <c r="M1028" i="60"/>
  <c r="N1028" i="60" s="1"/>
  <c r="Q1028" i="60" s="1"/>
  <c r="R1028" i="60" s="1"/>
  <c r="S1028" i="60" s="1"/>
  <c r="M256" i="60"/>
  <c r="N256" i="60" s="1"/>
  <c r="Q256" i="60" s="1"/>
  <c r="R256" i="60" s="1"/>
  <c r="S256" i="60" s="1"/>
  <c r="M480" i="60"/>
  <c r="N480" i="60" s="1"/>
  <c r="Q480" i="60" s="1"/>
  <c r="R480" i="60" s="1"/>
  <c r="S480" i="60" s="1"/>
  <c r="M479" i="60"/>
  <c r="N479" i="60" s="1"/>
  <c r="Q479" i="60" s="1"/>
  <c r="R479" i="60" s="1"/>
  <c r="S479" i="60" s="1"/>
  <c r="M478" i="60"/>
  <c r="N478" i="60" s="1"/>
  <c r="Q478" i="60" s="1"/>
  <c r="R478" i="60" s="1"/>
  <c r="S478" i="60" s="1"/>
  <c r="M255" i="60"/>
  <c r="N255" i="60" s="1"/>
  <c r="Q255" i="60" s="1"/>
  <c r="R255" i="60" s="1"/>
  <c r="S255" i="60" s="1"/>
  <c r="M1012" i="60"/>
  <c r="N1012" i="60" s="1"/>
  <c r="Q1012" i="60" s="1"/>
  <c r="R1012" i="60" s="1"/>
  <c r="S1012" i="60" s="1"/>
  <c r="M1011" i="60"/>
  <c r="N1011" i="60" s="1"/>
  <c r="Q1011" i="60" s="1"/>
  <c r="R1011" i="60" s="1"/>
  <c r="S1011" i="60" s="1"/>
  <c r="M132" i="60"/>
  <c r="N132" i="60" s="1"/>
  <c r="Q132" i="60" s="1"/>
  <c r="M477" i="60"/>
  <c r="N477" i="60" s="1"/>
  <c r="Q477" i="60" s="1"/>
  <c r="R477" i="60" s="1"/>
  <c r="S477" i="60" s="1"/>
  <c r="M1013" i="60"/>
  <c r="N1013" i="60" s="1"/>
  <c r="Q1013" i="60" s="1"/>
  <c r="R1013" i="60" s="1"/>
  <c r="S1013" i="60" s="1"/>
  <c r="M716" i="60"/>
  <c r="N716" i="60" s="1"/>
  <c r="Q716" i="60" s="1"/>
  <c r="R716" i="60" s="1"/>
  <c r="S716" i="60" s="1"/>
  <c r="M712" i="60"/>
  <c r="N712" i="60" s="1"/>
  <c r="Q712" i="60" s="1"/>
  <c r="R712" i="60" s="1"/>
  <c r="S712" i="60" s="1"/>
  <c r="M718" i="60"/>
  <c r="N718" i="60" s="1"/>
  <c r="Q718" i="60" s="1"/>
  <c r="R718" i="60" s="1"/>
  <c r="S718" i="60" s="1"/>
  <c r="M710" i="60"/>
  <c r="N710" i="60" s="1"/>
  <c r="Q710" i="60" s="1"/>
  <c r="R710" i="60" s="1"/>
  <c r="S710" i="60" s="1"/>
  <c r="M1003" i="60"/>
  <c r="N1003" i="60" s="1"/>
  <c r="Q1003" i="60" s="1"/>
  <c r="R1003" i="60" s="1"/>
  <c r="S1003" i="60" s="1"/>
  <c r="M717" i="60"/>
  <c r="N717" i="60" s="1"/>
  <c r="Q717" i="60" s="1"/>
  <c r="R717" i="60" s="1"/>
  <c r="S717" i="60" s="1"/>
  <c r="M713" i="60"/>
  <c r="N713" i="60" s="1"/>
  <c r="Q713" i="60" s="1"/>
  <c r="R713" i="60" s="1"/>
  <c r="S713" i="60" s="1"/>
  <c r="M715" i="60"/>
  <c r="N715" i="60" s="1"/>
  <c r="Q715" i="60" s="1"/>
  <c r="R715" i="60" s="1"/>
  <c r="S715" i="60" s="1"/>
  <c r="M711" i="60"/>
  <c r="N711" i="60" s="1"/>
  <c r="Q711" i="60" s="1"/>
  <c r="R711" i="60" s="1"/>
  <c r="S711" i="60" s="1"/>
  <c r="M468" i="60"/>
  <c r="N468" i="60" s="1"/>
  <c r="Q468" i="60" s="1"/>
  <c r="R468" i="60" s="1"/>
  <c r="S468" i="60" s="1"/>
  <c r="M1001" i="60"/>
  <c r="N1001" i="60" s="1"/>
  <c r="Q1001" i="60" s="1"/>
  <c r="R1001" i="60" s="1"/>
  <c r="S1001" i="60" s="1"/>
  <c r="M990" i="60"/>
  <c r="N990" i="60" s="1"/>
  <c r="M988" i="60"/>
  <c r="N988" i="60" s="1"/>
  <c r="Q988" i="60" s="1"/>
  <c r="R988" i="60" s="1"/>
  <c r="S988" i="60" s="1"/>
  <c r="M467" i="60"/>
  <c r="N467" i="60" s="1"/>
  <c r="Q467" i="60" s="1"/>
  <c r="R467" i="60" s="1"/>
  <c r="S467" i="60" s="1"/>
  <c r="M466" i="60"/>
  <c r="N466" i="60" s="1"/>
  <c r="Q466" i="60" s="1"/>
  <c r="R466" i="60" s="1"/>
  <c r="S466" i="60" s="1"/>
  <c r="M989" i="60"/>
  <c r="N989" i="60" s="1"/>
  <c r="Q989" i="60" s="1"/>
  <c r="R989" i="60" s="1"/>
  <c r="S989" i="60" s="1"/>
  <c r="M972" i="60"/>
  <c r="N972" i="60" s="1"/>
  <c r="Q972" i="60" s="1"/>
  <c r="R972" i="60" s="1"/>
  <c r="S972" i="60" s="1"/>
  <c r="M970" i="60"/>
  <c r="N970" i="60" s="1"/>
  <c r="Q970" i="60" s="1"/>
  <c r="R970" i="60" s="1"/>
  <c r="S970" i="60" s="1"/>
  <c r="M971" i="60"/>
  <c r="N971" i="60" s="1"/>
  <c r="M116" i="60"/>
  <c r="N116" i="60" s="1"/>
  <c r="Q116" i="60" s="1"/>
  <c r="M108" i="60"/>
  <c r="N108" i="60" s="1"/>
  <c r="Q108" i="60" s="1"/>
  <c r="M112" i="60"/>
  <c r="N112" i="60" s="1"/>
  <c r="Q112" i="60" s="1"/>
  <c r="M104" i="60"/>
  <c r="N104" i="60" s="1"/>
  <c r="Q104" i="60" s="1"/>
  <c r="M96" i="60"/>
  <c r="N96" i="60" s="1"/>
  <c r="Q96" i="60" s="1"/>
  <c r="M88" i="60"/>
  <c r="N88" i="60" s="1"/>
  <c r="Q88" i="60" s="1"/>
  <c r="M80" i="60"/>
  <c r="N80" i="60" s="1"/>
  <c r="Q80" i="60" s="1"/>
  <c r="M76" i="60"/>
  <c r="N76" i="60" s="1"/>
  <c r="Q76" i="60" s="1"/>
  <c r="M68" i="60"/>
  <c r="N68" i="60" s="1"/>
  <c r="Q68" i="60" s="1"/>
  <c r="M60" i="60"/>
  <c r="N60" i="60" s="1"/>
  <c r="Q60" i="60" s="1"/>
  <c r="M115" i="60"/>
  <c r="N115" i="60" s="1"/>
  <c r="Q115" i="60" s="1"/>
  <c r="M107" i="60"/>
  <c r="N107" i="60" s="1"/>
  <c r="Q107" i="60" s="1"/>
  <c r="M99" i="60"/>
  <c r="N99" i="60" s="1"/>
  <c r="Q99" i="60" s="1"/>
  <c r="M91" i="60"/>
  <c r="N91" i="60" s="1"/>
  <c r="Q91" i="60" s="1"/>
  <c r="M83" i="60"/>
  <c r="N83" i="60" s="1"/>
  <c r="Q83" i="60" s="1"/>
  <c r="M75" i="60"/>
  <c r="N75" i="60" s="1"/>
  <c r="Q75" i="60" s="1"/>
  <c r="M67" i="60"/>
  <c r="N67" i="60" s="1"/>
  <c r="Q67" i="60" s="1"/>
  <c r="M59" i="60"/>
  <c r="N59" i="60" s="1"/>
  <c r="Q59" i="60" s="1"/>
  <c r="M84" i="60"/>
  <c r="N84" i="60" s="1"/>
  <c r="Q84" i="60" s="1"/>
  <c r="M114" i="60"/>
  <c r="N114" i="60" s="1"/>
  <c r="Q114" i="60" s="1"/>
  <c r="M106" i="60"/>
  <c r="N106" i="60" s="1"/>
  <c r="Q106" i="60" s="1"/>
  <c r="M98" i="60"/>
  <c r="N98" i="60" s="1"/>
  <c r="Q98" i="60" s="1"/>
  <c r="M90" i="60"/>
  <c r="N90" i="60" s="1"/>
  <c r="Q90" i="60" s="1"/>
  <c r="M82" i="60"/>
  <c r="N82" i="60" s="1"/>
  <c r="Q82" i="60" s="1"/>
  <c r="M74" i="60"/>
  <c r="N74" i="60" s="1"/>
  <c r="Q74" i="60" s="1"/>
  <c r="M66" i="60"/>
  <c r="N66" i="60" s="1"/>
  <c r="Q66" i="60" s="1"/>
  <c r="M58" i="60"/>
  <c r="N58" i="60" s="1"/>
  <c r="Q58" i="60" s="1"/>
  <c r="M92" i="60"/>
  <c r="N92" i="60" s="1"/>
  <c r="Q92" i="60" s="1"/>
  <c r="M72" i="60"/>
  <c r="N72" i="60" s="1"/>
  <c r="Q72" i="60" s="1"/>
  <c r="M64" i="60"/>
  <c r="N64" i="60" s="1"/>
  <c r="Q64" i="60" s="1"/>
  <c r="M56" i="60"/>
  <c r="N56" i="60" s="1"/>
  <c r="Q56" i="60" s="1"/>
  <c r="M458" i="60"/>
  <c r="N458" i="60" s="1"/>
  <c r="Q458" i="60" s="1"/>
  <c r="R458" i="60" s="1"/>
  <c r="S458" i="60" s="1"/>
  <c r="M119" i="60"/>
  <c r="N119" i="60" s="1"/>
  <c r="Q119" i="60" s="1"/>
  <c r="M111" i="60"/>
  <c r="N111" i="60" s="1"/>
  <c r="Q111" i="60" s="1"/>
  <c r="M103" i="60"/>
  <c r="N103" i="60" s="1"/>
  <c r="Q103" i="60" s="1"/>
  <c r="M95" i="60"/>
  <c r="N95" i="60" s="1"/>
  <c r="Q95" i="60" s="1"/>
  <c r="M87" i="60"/>
  <c r="N87" i="60" s="1"/>
  <c r="Q87" i="60" s="1"/>
  <c r="M79" i="60"/>
  <c r="N79" i="60" s="1"/>
  <c r="Q79" i="60" s="1"/>
  <c r="M71" i="60"/>
  <c r="N71" i="60" s="1"/>
  <c r="Q71" i="60" s="1"/>
  <c r="M63" i="60"/>
  <c r="N63" i="60" s="1"/>
  <c r="Q63" i="60" s="1"/>
  <c r="M55" i="60"/>
  <c r="N55" i="60" s="1"/>
  <c r="Q55" i="60" s="1"/>
  <c r="M100" i="60"/>
  <c r="N100" i="60" s="1"/>
  <c r="Q100" i="60" s="1"/>
  <c r="M118" i="60"/>
  <c r="N118" i="60" s="1"/>
  <c r="Q118" i="60" s="1"/>
  <c r="M110" i="60"/>
  <c r="N110" i="60" s="1"/>
  <c r="Q110" i="60" s="1"/>
  <c r="M102" i="60"/>
  <c r="N102" i="60" s="1"/>
  <c r="Q102" i="60" s="1"/>
  <c r="M94" i="60"/>
  <c r="N94" i="60" s="1"/>
  <c r="Q94" i="60" s="1"/>
  <c r="M86" i="60"/>
  <c r="N86" i="60" s="1"/>
  <c r="Q86" i="60" s="1"/>
  <c r="M78" i="60"/>
  <c r="N78" i="60" s="1"/>
  <c r="Q78" i="60" s="1"/>
  <c r="M70" i="60"/>
  <c r="N70" i="60" s="1"/>
  <c r="Q70" i="60" s="1"/>
  <c r="M62" i="60"/>
  <c r="N62" i="60" s="1"/>
  <c r="Q62" i="60" s="1"/>
  <c r="M54" i="60"/>
  <c r="N54" i="60" s="1"/>
  <c r="Q54" i="60" s="1"/>
  <c r="M109" i="60"/>
  <c r="N109" i="60" s="1"/>
  <c r="Q109" i="60" s="1"/>
  <c r="M81" i="60"/>
  <c r="N81" i="60" s="1"/>
  <c r="Q81" i="60" s="1"/>
  <c r="M85" i="60"/>
  <c r="N85" i="60" s="1"/>
  <c r="Q85" i="60" s="1"/>
  <c r="M105" i="60"/>
  <c r="N105" i="60" s="1"/>
  <c r="Q105" i="60" s="1"/>
  <c r="M61" i="60"/>
  <c r="N61" i="60" s="1"/>
  <c r="Q61" i="60" s="1"/>
  <c r="M97" i="60"/>
  <c r="N97" i="60" s="1"/>
  <c r="Q97" i="60" s="1"/>
  <c r="M101" i="60"/>
  <c r="N101" i="60" s="1"/>
  <c r="Q101" i="60" s="1"/>
  <c r="M57" i="60"/>
  <c r="N57" i="60" s="1"/>
  <c r="Q57" i="60" s="1"/>
  <c r="M77" i="60"/>
  <c r="N77" i="60" s="1"/>
  <c r="Q77" i="60" s="1"/>
  <c r="M973" i="60"/>
  <c r="N973" i="60" s="1"/>
  <c r="Q973" i="60" s="1"/>
  <c r="R973" i="60" s="1"/>
  <c r="S973" i="60" s="1"/>
  <c r="M113" i="60"/>
  <c r="N113" i="60" s="1"/>
  <c r="Q113" i="60" s="1"/>
  <c r="M117" i="60"/>
  <c r="N117" i="60" s="1"/>
  <c r="Q117" i="60" s="1"/>
  <c r="M73" i="60"/>
  <c r="N73" i="60" s="1"/>
  <c r="Q73" i="60" s="1"/>
  <c r="M93" i="60"/>
  <c r="N93" i="60" s="1"/>
  <c r="Q93" i="60" s="1"/>
  <c r="M65" i="60"/>
  <c r="N65" i="60" s="1"/>
  <c r="Q65" i="60" s="1"/>
  <c r="M69" i="60"/>
  <c r="N69" i="60" s="1"/>
  <c r="Q69" i="60" s="1"/>
  <c r="M89" i="60"/>
  <c r="N89" i="60" s="1"/>
  <c r="Q89" i="60" s="1"/>
  <c r="M457" i="60"/>
  <c r="N457" i="60" s="1"/>
  <c r="Q457" i="60" s="1"/>
  <c r="R457" i="60" s="1"/>
  <c r="S457" i="60" s="1"/>
  <c r="M968" i="60"/>
  <c r="N968" i="60" s="1"/>
  <c r="Q968" i="60" s="1"/>
  <c r="R968" i="60" s="1"/>
  <c r="S968" i="60" s="1"/>
  <c r="M967" i="60"/>
  <c r="N967" i="60" s="1"/>
  <c r="M697" i="60"/>
  <c r="N697" i="60" s="1"/>
  <c r="Q697" i="60" s="1"/>
  <c r="R697" i="60" s="1"/>
  <c r="S697" i="60" s="1"/>
  <c r="M960" i="60"/>
  <c r="N960" i="60" s="1"/>
  <c r="Q960" i="60" s="1"/>
  <c r="R960" i="60" s="1"/>
  <c r="S960" i="60" s="1"/>
  <c r="M959" i="60"/>
  <c r="N959" i="60" s="1"/>
  <c r="M178" i="60"/>
  <c r="N178" i="60" s="1"/>
  <c r="Q178" i="60" s="1"/>
  <c r="R178" i="60" s="1"/>
  <c r="S178" i="60" s="1"/>
  <c r="M692" i="60"/>
  <c r="N692" i="60" s="1"/>
  <c r="Q692" i="60" s="1"/>
  <c r="R692" i="60" s="1"/>
  <c r="S692" i="60" s="1"/>
  <c r="M684" i="60"/>
  <c r="N684" i="60" s="1"/>
  <c r="Q684" i="60" s="1"/>
  <c r="R684" i="60" s="1"/>
  <c r="S684" i="60" s="1"/>
  <c r="M676" i="60"/>
  <c r="N676" i="60" s="1"/>
  <c r="Q676" i="60" s="1"/>
  <c r="R676" i="60" s="1"/>
  <c r="S676" i="60" s="1"/>
  <c r="M950" i="60"/>
  <c r="N950" i="60" s="1"/>
  <c r="Q950" i="60" s="1"/>
  <c r="R950" i="60" s="1"/>
  <c r="S950" i="60" s="1"/>
  <c r="M688" i="60"/>
  <c r="N688" i="60" s="1"/>
  <c r="Q688" i="60" s="1"/>
  <c r="R688" i="60" s="1"/>
  <c r="S688" i="60" s="1"/>
  <c r="M680" i="60"/>
  <c r="N680" i="60" s="1"/>
  <c r="Q680" i="60" s="1"/>
  <c r="R680" i="60" s="1"/>
  <c r="S680" i="60" s="1"/>
  <c r="M672" i="60"/>
  <c r="N672" i="60" s="1"/>
  <c r="Q672" i="60" s="1"/>
  <c r="R672" i="60" s="1"/>
  <c r="S672" i="60" s="1"/>
  <c r="M952" i="60"/>
  <c r="N952" i="60" s="1"/>
  <c r="Q952" i="60" s="1"/>
  <c r="R952" i="60" s="1"/>
  <c r="S952" i="60" s="1"/>
  <c r="M686" i="60"/>
  <c r="N686" i="60" s="1"/>
  <c r="Q686" i="60" s="1"/>
  <c r="R686" i="60" s="1"/>
  <c r="S686" i="60" s="1"/>
  <c r="M678" i="60"/>
  <c r="N678" i="60" s="1"/>
  <c r="Q678" i="60" s="1"/>
  <c r="R678" i="60" s="1"/>
  <c r="S678" i="60" s="1"/>
  <c r="M670" i="60"/>
  <c r="N670" i="60" s="1"/>
  <c r="Q670" i="60" s="1"/>
  <c r="R670" i="60" s="1"/>
  <c r="S670" i="60" s="1"/>
  <c r="M444" i="60"/>
  <c r="N444" i="60" s="1"/>
  <c r="Q444" i="60" s="1"/>
  <c r="R444" i="60" s="1"/>
  <c r="S444" i="60" s="1"/>
  <c r="M685" i="60"/>
  <c r="N685" i="60" s="1"/>
  <c r="Q685" i="60" s="1"/>
  <c r="R685" i="60" s="1"/>
  <c r="S685" i="60" s="1"/>
  <c r="M677" i="60"/>
  <c r="N677" i="60" s="1"/>
  <c r="Q677" i="60" s="1"/>
  <c r="R677" i="60" s="1"/>
  <c r="S677" i="60" s="1"/>
  <c r="M669" i="60"/>
  <c r="N669" i="60" s="1"/>
  <c r="Q669" i="60" s="1"/>
  <c r="R669" i="60" s="1"/>
  <c r="S669" i="60" s="1"/>
  <c r="M443" i="60"/>
  <c r="N443" i="60" s="1"/>
  <c r="Q443" i="60" s="1"/>
  <c r="R443" i="60" s="1"/>
  <c r="S443" i="60" s="1"/>
  <c r="M690" i="60"/>
  <c r="N690" i="60" s="1"/>
  <c r="Q690" i="60" s="1"/>
  <c r="R690" i="60" s="1"/>
  <c r="S690" i="60" s="1"/>
  <c r="M682" i="60"/>
  <c r="N682" i="60" s="1"/>
  <c r="Q682" i="60" s="1"/>
  <c r="R682" i="60" s="1"/>
  <c r="S682" i="60" s="1"/>
  <c r="M674" i="60"/>
  <c r="N674" i="60" s="1"/>
  <c r="Q674" i="60" s="1"/>
  <c r="R674" i="60" s="1"/>
  <c r="S674" i="60" s="1"/>
  <c r="M951" i="60"/>
  <c r="N951" i="60" s="1"/>
  <c r="Q951" i="60" s="1"/>
  <c r="R951" i="60" s="1"/>
  <c r="S951" i="60" s="1"/>
  <c r="M689" i="60"/>
  <c r="N689" i="60" s="1"/>
  <c r="Q689" i="60" s="1"/>
  <c r="R689" i="60" s="1"/>
  <c r="S689" i="60" s="1"/>
  <c r="M681" i="60"/>
  <c r="N681" i="60" s="1"/>
  <c r="Q681" i="60" s="1"/>
  <c r="R681" i="60" s="1"/>
  <c r="S681" i="60" s="1"/>
  <c r="M673" i="60"/>
  <c r="N673" i="60" s="1"/>
  <c r="Q673" i="60" s="1"/>
  <c r="R673" i="60" s="1"/>
  <c r="S673" i="60" s="1"/>
  <c r="M687" i="60"/>
  <c r="N687" i="60" s="1"/>
  <c r="Q687" i="60" s="1"/>
  <c r="R687" i="60" s="1"/>
  <c r="S687" i="60" s="1"/>
  <c r="M691" i="60"/>
  <c r="N691" i="60" s="1"/>
  <c r="Q691" i="60" s="1"/>
  <c r="R691" i="60" s="1"/>
  <c r="S691" i="60" s="1"/>
  <c r="M683" i="60"/>
  <c r="N683" i="60" s="1"/>
  <c r="Q683" i="60" s="1"/>
  <c r="R683" i="60" s="1"/>
  <c r="S683" i="60" s="1"/>
  <c r="M679" i="60"/>
  <c r="N679" i="60" s="1"/>
  <c r="Q679" i="60" s="1"/>
  <c r="R679" i="60" s="1"/>
  <c r="S679" i="60" s="1"/>
  <c r="M953" i="60"/>
  <c r="N953" i="60" s="1"/>
  <c r="M671" i="60"/>
  <c r="N671" i="60" s="1"/>
  <c r="Q671" i="60" s="1"/>
  <c r="R671" i="60" s="1"/>
  <c r="S671" i="60" s="1"/>
  <c r="M675" i="60"/>
  <c r="N675" i="60" s="1"/>
  <c r="Q675" i="60" s="1"/>
  <c r="R675" i="60" s="1"/>
  <c r="S675" i="60" s="1"/>
  <c r="M942" i="60"/>
  <c r="N942" i="60" s="1"/>
  <c r="Q942" i="60" s="1"/>
  <c r="R942" i="60" s="1"/>
  <c r="S942" i="60" s="1"/>
  <c r="M943" i="60"/>
  <c r="N943" i="60" s="1"/>
  <c r="Q943" i="60" s="1"/>
  <c r="R943" i="60" s="1"/>
  <c r="S943" i="60" s="1"/>
  <c r="M442" i="60"/>
  <c r="N442" i="60" s="1"/>
  <c r="Q442" i="60" s="1"/>
  <c r="R442" i="60" s="1"/>
  <c r="S442" i="60" s="1"/>
  <c r="M441" i="60"/>
  <c r="N441" i="60" s="1"/>
  <c r="Q441" i="60" s="1"/>
  <c r="R441" i="60" s="1"/>
  <c r="S441" i="60" s="1"/>
  <c r="Q941" i="60"/>
  <c r="R941" i="60" s="1"/>
  <c r="S941" i="60" s="1"/>
  <c r="M938" i="60"/>
  <c r="N938" i="60" s="1"/>
  <c r="Q938" i="60" s="1"/>
  <c r="R938" i="60" s="1"/>
  <c r="S938" i="60" s="1"/>
  <c r="M939" i="60"/>
  <c r="N939" i="60" s="1"/>
  <c r="Q939" i="60" s="1"/>
  <c r="R939" i="60" s="1"/>
  <c r="S939" i="60" s="1"/>
  <c r="M932" i="60"/>
  <c r="N932" i="60" s="1"/>
  <c r="Q932" i="60" s="1"/>
  <c r="R932" i="60" s="1"/>
  <c r="S932" i="60" s="1"/>
  <c r="M931" i="60"/>
  <c r="N931" i="60" s="1"/>
  <c r="Q931" i="60" s="1"/>
  <c r="R931" i="60" s="1"/>
  <c r="S931" i="60" s="1"/>
  <c r="M438" i="60"/>
  <c r="N438" i="60" s="1"/>
  <c r="Q438" i="60" s="1"/>
  <c r="R438" i="60" s="1"/>
  <c r="S438" i="60" s="1"/>
  <c r="M432" i="60"/>
  <c r="N432" i="60" s="1"/>
  <c r="Q432" i="60" s="1"/>
  <c r="R432" i="60" s="1"/>
  <c r="S432" i="60" s="1"/>
  <c r="M434" i="60"/>
  <c r="N434" i="60" s="1"/>
  <c r="Q434" i="60" s="1"/>
  <c r="R434" i="60" s="1"/>
  <c r="S434" i="60" s="1"/>
  <c r="M433" i="60"/>
  <c r="N433" i="60" s="1"/>
  <c r="Q433" i="60" s="1"/>
  <c r="R433" i="60" s="1"/>
  <c r="S433" i="60" s="1"/>
  <c r="M174" i="60"/>
  <c r="N174" i="60" s="1"/>
  <c r="Q174" i="60" s="1"/>
  <c r="R174" i="60" s="1"/>
  <c r="S174" i="60" s="1"/>
  <c r="M914" i="60"/>
  <c r="N914" i="60" s="1"/>
  <c r="Q914" i="60" s="1"/>
  <c r="R914" i="60" s="1"/>
  <c r="S914" i="60" s="1"/>
  <c r="M427" i="60"/>
  <c r="N427" i="60" s="1"/>
  <c r="Q427" i="60" s="1"/>
  <c r="R427" i="60" s="1"/>
  <c r="S427" i="60" s="1"/>
  <c r="M902" i="60"/>
  <c r="N902" i="60" s="1"/>
  <c r="Q902" i="60" s="1"/>
  <c r="R902" i="60" s="1"/>
  <c r="S902" i="60" s="1"/>
  <c r="M664" i="60"/>
  <c r="N664" i="60" s="1"/>
  <c r="Q664" i="60" s="1"/>
  <c r="R664" i="60" s="1"/>
  <c r="S664" i="60" s="1"/>
  <c r="M423" i="60"/>
  <c r="N423" i="60" s="1"/>
  <c r="Q423" i="60" s="1"/>
  <c r="R423" i="60" s="1"/>
  <c r="S423" i="60" s="1"/>
  <c r="M890" i="60"/>
  <c r="N890" i="60" s="1"/>
  <c r="Q890" i="60" s="1"/>
  <c r="R890" i="60" s="1"/>
  <c r="S890" i="60" s="1"/>
  <c r="M888" i="60"/>
  <c r="N888" i="60" s="1"/>
  <c r="Q888" i="60" s="1"/>
  <c r="R888" i="60" s="1"/>
  <c r="S888" i="60" s="1"/>
  <c r="M889" i="60"/>
  <c r="N889" i="60" s="1"/>
  <c r="M35" i="60"/>
  <c r="N35" i="60" s="1"/>
  <c r="Q35" i="60" s="1"/>
  <c r="M37" i="60"/>
  <c r="N37" i="60" s="1"/>
  <c r="Q37" i="60" s="1"/>
  <c r="M39" i="60"/>
  <c r="N39" i="60" s="1"/>
  <c r="Q39" i="60" s="1"/>
  <c r="M41" i="60"/>
  <c r="N41" i="60" s="1"/>
  <c r="Q41" i="60" s="1"/>
  <c r="M9" i="60"/>
  <c r="N9" i="60" s="1"/>
  <c r="Q9" i="60" s="1"/>
  <c r="M11" i="60"/>
  <c r="N11" i="60" s="1"/>
  <c r="Q11" i="60" s="1"/>
  <c r="M13" i="60"/>
  <c r="N13" i="60" s="1"/>
  <c r="Q13" i="60" s="1"/>
  <c r="M157" i="60"/>
  <c r="N157" i="60" s="1"/>
  <c r="Q157" i="60" s="1"/>
  <c r="M159" i="60"/>
  <c r="N159" i="60" s="1"/>
  <c r="Q159" i="60" s="1"/>
  <c r="R159" i="60" s="1"/>
  <c r="S159" i="60" s="1"/>
  <c r="M161" i="60"/>
  <c r="N161" i="60" s="1"/>
  <c r="Q161" i="60" s="1"/>
  <c r="R161" i="60" s="1"/>
  <c r="S161" i="60" s="1"/>
  <c r="M163" i="60"/>
  <c r="N163" i="60" s="1"/>
  <c r="Q163" i="60" s="1"/>
  <c r="R163" i="60" s="1"/>
  <c r="S163" i="60" s="1"/>
  <c r="M165" i="60"/>
  <c r="N165" i="60" s="1"/>
  <c r="Q165" i="60" s="1"/>
  <c r="R165" i="60" s="1"/>
  <c r="S165" i="60" s="1"/>
  <c r="M167" i="60"/>
  <c r="N167" i="60" s="1"/>
  <c r="Q167" i="60" s="1"/>
  <c r="R167" i="60" s="1"/>
  <c r="S167" i="60" s="1"/>
  <c r="M169" i="60"/>
  <c r="N169" i="60" s="1"/>
  <c r="Q169" i="60" s="1"/>
  <c r="R169" i="60" s="1"/>
  <c r="S169" i="60" s="1"/>
  <c r="M171" i="60"/>
  <c r="N171" i="60" s="1"/>
  <c r="Q171" i="60" s="1"/>
  <c r="R171" i="60" s="1"/>
  <c r="S171" i="60" s="1"/>
  <c r="M34" i="60"/>
  <c r="N34" i="60" s="1"/>
  <c r="Q34" i="60" s="1"/>
  <c r="M36" i="60"/>
  <c r="N36" i="60" s="1"/>
  <c r="Q36" i="60" s="1"/>
  <c r="M38" i="60"/>
  <c r="N38" i="60" s="1"/>
  <c r="Q38" i="60" s="1"/>
  <c r="M40" i="60"/>
  <c r="N40" i="60" s="1"/>
  <c r="Q40" i="60" s="1"/>
  <c r="M198" i="60"/>
  <c r="N198" i="60" s="1"/>
  <c r="Q198" i="60" s="1"/>
  <c r="M200" i="60"/>
  <c r="N200" i="60" s="1"/>
  <c r="Q200" i="60" s="1"/>
  <c r="R200" i="60" s="1"/>
  <c r="S200" i="60" s="1"/>
  <c r="M202" i="60"/>
  <c r="N202" i="60" s="1"/>
  <c r="Q202" i="60" s="1"/>
  <c r="R202" i="60" s="1"/>
  <c r="S202" i="60" s="1"/>
  <c r="M204" i="60"/>
  <c r="N204" i="60" s="1"/>
  <c r="Q204" i="60" s="1"/>
  <c r="R204" i="60" s="1"/>
  <c r="S204" i="60" s="1"/>
  <c r="M206" i="60"/>
  <c r="N206" i="60" s="1"/>
  <c r="Q206" i="60" s="1"/>
  <c r="R206" i="60" s="1"/>
  <c r="S206" i="60" s="1"/>
  <c r="M208" i="60"/>
  <c r="N208" i="60" s="1"/>
  <c r="Q208" i="60" s="1"/>
  <c r="R208" i="60" s="1"/>
  <c r="S208" i="60" s="1"/>
  <c r="M210" i="60"/>
  <c r="N210" i="60" s="1"/>
  <c r="Q210" i="60" s="1"/>
  <c r="R210" i="60" s="1"/>
  <c r="S210" i="60" s="1"/>
  <c r="M212" i="60"/>
  <c r="N212" i="60" s="1"/>
  <c r="Q212" i="60" s="1"/>
  <c r="R212" i="60" s="1"/>
  <c r="S212" i="60" s="1"/>
  <c r="M214" i="60"/>
  <c r="N214" i="60" s="1"/>
  <c r="Q214" i="60" s="1"/>
  <c r="R214" i="60" s="1"/>
  <c r="S214" i="60" s="1"/>
  <c r="M216" i="60"/>
  <c r="N216" i="60" s="1"/>
  <c r="Q216" i="60" s="1"/>
  <c r="R216" i="60" s="1"/>
  <c r="S216" i="60" s="1"/>
  <c r="M218" i="60"/>
  <c r="N218" i="60" s="1"/>
  <c r="Q218" i="60" s="1"/>
  <c r="R218" i="60" s="1"/>
  <c r="S218" i="60" s="1"/>
  <c r="M220" i="60"/>
  <c r="N220" i="60" s="1"/>
  <c r="Q220" i="60" s="1"/>
  <c r="R220" i="60" s="1"/>
  <c r="S220" i="60" s="1"/>
  <c r="M222" i="60"/>
  <c r="N222" i="60" s="1"/>
  <c r="Q222" i="60" s="1"/>
  <c r="R222" i="60" s="1"/>
  <c r="S222" i="60" s="1"/>
  <c r="M224" i="60"/>
  <c r="N224" i="60" s="1"/>
  <c r="Q224" i="60" s="1"/>
  <c r="R224" i="60" s="1"/>
  <c r="S224" i="60" s="1"/>
  <c r="M226" i="60"/>
  <c r="N226" i="60" s="1"/>
  <c r="Q226" i="60" s="1"/>
  <c r="R226" i="60" s="1"/>
  <c r="S226" i="60" s="1"/>
  <c r="M228" i="60"/>
  <c r="N228" i="60" s="1"/>
  <c r="Q228" i="60" s="1"/>
  <c r="R228" i="60" s="1"/>
  <c r="S228" i="60" s="1"/>
  <c r="M230" i="60"/>
  <c r="N230" i="60" s="1"/>
  <c r="Q230" i="60" s="1"/>
  <c r="R230" i="60" s="1"/>
  <c r="S230" i="60" s="1"/>
  <c r="M232" i="60"/>
  <c r="N232" i="60" s="1"/>
  <c r="Q232" i="60" s="1"/>
  <c r="R232" i="60" s="1"/>
  <c r="S232" i="60" s="1"/>
  <c r="M234" i="60"/>
  <c r="N234" i="60" s="1"/>
  <c r="Q234" i="60" s="1"/>
  <c r="R234" i="60" s="1"/>
  <c r="S234" i="60" s="1"/>
  <c r="M236" i="60"/>
  <c r="N236" i="60" s="1"/>
  <c r="Q236" i="60" s="1"/>
  <c r="R236" i="60" s="1"/>
  <c r="S236" i="60" s="1"/>
  <c r="M238" i="60"/>
  <c r="N238" i="60" s="1"/>
  <c r="Q238" i="60" s="1"/>
  <c r="R238" i="60" s="1"/>
  <c r="S238" i="60" s="1"/>
  <c r="M240" i="60"/>
  <c r="N240" i="60" s="1"/>
  <c r="Q240" i="60" s="1"/>
  <c r="R240" i="60" s="1"/>
  <c r="S240" i="60" s="1"/>
  <c r="M242" i="60"/>
  <c r="N242" i="60" s="1"/>
  <c r="Q242" i="60" s="1"/>
  <c r="R242" i="60" s="1"/>
  <c r="S242" i="60" s="1"/>
  <c r="M244" i="60"/>
  <c r="N244" i="60" s="1"/>
  <c r="Q244" i="60" s="1"/>
  <c r="R244" i="60" s="1"/>
  <c r="S244" i="60" s="1"/>
  <c r="M248" i="60"/>
  <c r="N248" i="60" s="1"/>
  <c r="Q248" i="60" s="1"/>
  <c r="R248" i="60" s="1"/>
  <c r="S248" i="60" s="1"/>
  <c r="M250" i="60"/>
  <c r="N250" i="60" s="1"/>
  <c r="Q250" i="60" s="1"/>
  <c r="R250" i="60" s="1"/>
  <c r="S250" i="60" s="1"/>
  <c r="M252" i="60"/>
  <c r="N252" i="60" s="1"/>
  <c r="Q252" i="60" s="1"/>
  <c r="R252" i="60" s="1"/>
  <c r="S252" i="60" s="1"/>
  <c r="M314" i="60"/>
  <c r="N314" i="60" s="1"/>
  <c r="Q314" i="60" s="1"/>
  <c r="R314" i="60" s="1"/>
  <c r="S314" i="60" s="1"/>
  <c r="M330" i="60"/>
  <c r="N330" i="60" s="1"/>
  <c r="Q330" i="60" s="1"/>
  <c r="R330" i="60" s="1"/>
  <c r="S330" i="60" s="1"/>
  <c r="M346" i="60"/>
  <c r="N346" i="60" s="1"/>
  <c r="Q346" i="60" s="1"/>
  <c r="R346" i="60" s="1"/>
  <c r="S346" i="60" s="1"/>
  <c r="M362" i="60"/>
  <c r="N362" i="60" s="1"/>
  <c r="Q362" i="60" s="1"/>
  <c r="R362" i="60" s="1"/>
  <c r="S362" i="60" s="1"/>
  <c r="M378" i="60"/>
  <c r="N378" i="60" s="1"/>
  <c r="Q378" i="60" s="1"/>
  <c r="R378" i="60" s="1"/>
  <c r="S378" i="60" s="1"/>
  <c r="M394" i="60"/>
  <c r="N394" i="60" s="1"/>
  <c r="Q394" i="60" s="1"/>
  <c r="R394" i="60" s="1"/>
  <c r="S394" i="60" s="1"/>
  <c r="M403" i="60"/>
  <c r="N403" i="60" s="1"/>
  <c r="Q403" i="60" s="1"/>
  <c r="R403" i="60" s="1"/>
  <c r="S403" i="60" s="1"/>
  <c r="M405" i="60"/>
  <c r="N405" i="60" s="1"/>
  <c r="Q405" i="60" s="1"/>
  <c r="R405" i="60" s="1"/>
  <c r="S405" i="60" s="1"/>
  <c r="M407" i="60"/>
  <c r="N407" i="60" s="1"/>
  <c r="Q407" i="60" s="1"/>
  <c r="M409" i="60"/>
  <c r="N409" i="60" s="1"/>
  <c r="Q409" i="60" s="1"/>
  <c r="R409" i="60" s="1"/>
  <c r="S409" i="60" s="1"/>
  <c r="M411" i="60"/>
  <c r="N411" i="60" s="1"/>
  <c r="Q411" i="60" s="1"/>
  <c r="R411" i="60" s="1"/>
  <c r="S411" i="60" s="1"/>
  <c r="M413" i="60"/>
  <c r="N413" i="60" s="1"/>
  <c r="Q413" i="60" s="1"/>
  <c r="R413" i="60" s="1"/>
  <c r="S413" i="60" s="1"/>
  <c r="M415" i="60"/>
  <c r="N415" i="60" s="1"/>
  <c r="Q415" i="60" s="1"/>
  <c r="R415" i="60" s="1"/>
  <c r="S415" i="60" s="1"/>
  <c r="M8" i="60"/>
  <c r="N8" i="60" s="1"/>
  <c r="M10" i="60"/>
  <c r="N10" i="60" s="1"/>
  <c r="Q10" i="60" s="1"/>
  <c r="M12" i="60"/>
  <c r="N12" i="60" s="1"/>
  <c r="Q12" i="60" s="1"/>
  <c r="M160" i="60"/>
  <c r="N160" i="60" s="1"/>
  <c r="Q160" i="60" s="1"/>
  <c r="R160" i="60" s="1"/>
  <c r="M168" i="60"/>
  <c r="N168" i="60" s="1"/>
  <c r="Q168" i="60" s="1"/>
  <c r="R168" i="60" s="1"/>
  <c r="S168" i="60" s="1"/>
  <c r="M203" i="60"/>
  <c r="N203" i="60" s="1"/>
  <c r="Q203" i="60" s="1"/>
  <c r="R203" i="60" s="1"/>
  <c r="S203" i="60" s="1"/>
  <c r="M211" i="60"/>
  <c r="N211" i="60" s="1"/>
  <c r="Q211" i="60" s="1"/>
  <c r="R211" i="60" s="1"/>
  <c r="S211" i="60" s="1"/>
  <c r="M219" i="60"/>
  <c r="N219" i="60" s="1"/>
  <c r="Q219" i="60" s="1"/>
  <c r="R219" i="60" s="1"/>
  <c r="S219" i="60" s="1"/>
  <c r="M227" i="60"/>
  <c r="N227" i="60" s="1"/>
  <c r="Q227" i="60" s="1"/>
  <c r="R227" i="60" s="1"/>
  <c r="S227" i="60" s="1"/>
  <c r="M235" i="60"/>
  <c r="N235" i="60" s="1"/>
  <c r="Q235" i="60" s="1"/>
  <c r="R235" i="60" s="1"/>
  <c r="S235" i="60" s="1"/>
  <c r="M243" i="60"/>
  <c r="N243" i="60" s="1"/>
  <c r="Q243" i="60" s="1"/>
  <c r="R243" i="60" s="1"/>
  <c r="S243" i="60" s="1"/>
  <c r="M251" i="60"/>
  <c r="N251" i="60" s="1"/>
  <c r="Q251" i="60" s="1"/>
  <c r="R251" i="60" s="1"/>
  <c r="S251" i="60" s="1"/>
  <c r="M269" i="60"/>
  <c r="N269" i="60" s="1"/>
  <c r="Q269" i="60" s="1"/>
  <c r="M271" i="60"/>
  <c r="N271" i="60" s="1"/>
  <c r="Q271" i="60" s="1"/>
  <c r="R271" i="60" s="1"/>
  <c r="S271" i="60" s="1"/>
  <c r="M273" i="60"/>
  <c r="N273" i="60" s="1"/>
  <c r="Q273" i="60" s="1"/>
  <c r="R273" i="60" s="1"/>
  <c r="S273" i="60" s="1"/>
  <c r="M275" i="60"/>
  <c r="N275" i="60" s="1"/>
  <c r="Q275" i="60" s="1"/>
  <c r="R275" i="60" s="1"/>
  <c r="S275" i="60" s="1"/>
  <c r="M277" i="60"/>
  <c r="N277" i="60" s="1"/>
  <c r="Q277" i="60" s="1"/>
  <c r="R277" i="60" s="1"/>
  <c r="S277" i="60" s="1"/>
  <c r="M279" i="60"/>
  <c r="N279" i="60" s="1"/>
  <c r="Q279" i="60" s="1"/>
  <c r="R279" i="60" s="1"/>
  <c r="S279" i="60" s="1"/>
  <c r="M281" i="60"/>
  <c r="N281" i="60" s="1"/>
  <c r="Q281" i="60" s="1"/>
  <c r="R281" i="60" s="1"/>
  <c r="S281" i="60" s="1"/>
  <c r="M283" i="60"/>
  <c r="N283" i="60" s="1"/>
  <c r="Q283" i="60" s="1"/>
  <c r="R283" i="60" s="1"/>
  <c r="S283" i="60" s="1"/>
  <c r="M285" i="60"/>
  <c r="N285" i="60" s="1"/>
  <c r="Q285" i="60" s="1"/>
  <c r="R285" i="60" s="1"/>
  <c r="S285" i="60" s="1"/>
  <c r="M287" i="60"/>
  <c r="N287" i="60" s="1"/>
  <c r="Q287" i="60" s="1"/>
  <c r="R287" i="60" s="1"/>
  <c r="S287" i="60" s="1"/>
  <c r="M289" i="60"/>
  <c r="N289" i="60" s="1"/>
  <c r="Q289" i="60" s="1"/>
  <c r="R289" i="60" s="1"/>
  <c r="S289" i="60" s="1"/>
  <c r="M291" i="60"/>
  <c r="N291" i="60" s="1"/>
  <c r="Q291" i="60" s="1"/>
  <c r="R291" i="60" s="1"/>
  <c r="S291" i="60" s="1"/>
  <c r="M293" i="60"/>
  <c r="N293" i="60" s="1"/>
  <c r="Q293" i="60" s="1"/>
  <c r="R293" i="60" s="1"/>
  <c r="S293" i="60" s="1"/>
  <c r="M295" i="60"/>
  <c r="N295" i="60" s="1"/>
  <c r="Q295" i="60" s="1"/>
  <c r="R295" i="60" s="1"/>
  <c r="S295" i="60" s="1"/>
  <c r="M297" i="60"/>
  <c r="N297" i="60" s="1"/>
  <c r="Q297" i="60" s="1"/>
  <c r="R297" i="60" s="1"/>
  <c r="S297" i="60" s="1"/>
  <c r="M299" i="60"/>
  <c r="N299" i="60" s="1"/>
  <c r="Q299" i="60" s="1"/>
  <c r="R299" i="60" s="1"/>
  <c r="S299" i="60" s="1"/>
  <c r="M301" i="60"/>
  <c r="N301" i="60" s="1"/>
  <c r="Q301" i="60" s="1"/>
  <c r="R301" i="60" s="1"/>
  <c r="S301" i="60" s="1"/>
  <c r="M344" i="60"/>
  <c r="N344" i="60" s="1"/>
  <c r="Q344" i="60" s="1"/>
  <c r="R344" i="60" s="1"/>
  <c r="S344" i="60" s="1"/>
  <c r="M354" i="60"/>
  <c r="N354" i="60" s="1"/>
  <c r="Q354" i="60" s="1"/>
  <c r="R354" i="60" s="1"/>
  <c r="S354" i="60" s="1"/>
  <c r="M368" i="60"/>
  <c r="N368" i="60" s="1"/>
  <c r="Q368" i="60" s="1"/>
  <c r="R368" i="60" s="1"/>
  <c r="S368" i="60" s="1"/>
  <c r="M404" i="60"/>
  <c r="N404" i="60" s="1"/>
  <c r="Q404" i="60" s="1"/>
  <c r="R404" i="60" s="1"/>
  <c r="S404" i="60" s="1"/>
  <c r="M412" i="60"/>
  <c r="N412" i="60" s="1"/>
  <c r="Q412" i="60" s="1"/>
  <c r="R412" i="60" s="1"/>
  <c r="S412" i="60" s="1"/>
  <c r="M158" i="60"/>
  <c r="N158" i="60" s="1"/>
  <c r="Q158" i="60" s="1"/>
  <c r="R158" i="60" s="1"/>
  <c r="S158" i="60" s="1"/>
  <c r="M166" i="60"/>
  <c r="N166" i="60" s="1"/>
  <c r="Q166" i="60" s="1"/>
  <c r="R166" i="60" s="1"/>
  <c r="S166" i="60" s="1"/>
  <c r="M201" i="60"/>
  <c r="N201" i="60" s="1"/>
  <c r="Q201" i="60" s="1"/>
  <c r="R201" i="60" s="1"/>
  <c r="S201" i="60" s="1"/>
  <c r="M209" i="60"/>
  <c r="N209" i="60" s="1"/>
  <c r="Q209" i="60" s="1"/>
  <c r="R209" i="60" s="1"/>
  <c r="S209" i="60" s="1"/>
  <c r="M217" i="60"/>
  <c r="N217" i="60" s="1"/>
  <c r="Q217" i="60" s="1"/>
  <c r="R217" i="60" s="1"/>
  <c r="S217" i="60" s="1"/>
  <c r="M225" i="60"/>
  <c r="N225" i="60" s="1"/>
  <c r="Q225" i="60" s="1"/>
  <c r="R225" i="60" s="1"/>
  <c r="S225" i="60" s="1"/>
  <c r="M233" i="60"/>
  <c r="N233" i="60" s="1"/>
  <c r="Q233" i="60" s="1"/>
  <c r="R233" i="60" s="1"/>
  <c r="S233" i="60" s="1"/>
  <c r="M241" i="60"/>
  <c r="N241" i="60" s="1"/>
  <c r="Q241" i="60" s="1"/>
  <c r="R241" i="60" s="1"/>
  <c r="S241" i="60" s="1"/>
  <c r="M249" i="60"/>
  <c r="N249" i="60" s="1"/>
  <c r="Q249" i="60" s="1"/>
  <c r="R249" i="60" s="1"/>
  <c r="S249" i="60" s="1"/>
  <c r="M328" i="60"/>
  <c r="N328" i="60" s="1"/>
  <c r="Q328" i="60" s="1"/>
  <c r="R328" i="60" s="1"/>
  <c r="S328" i="60" s="1"/>
  <c r="M338" i="60"/>
  <c r="N338" i="60" s="1"/>
  <c r="Q338" i="60" s="1"/>
  <c r="R338" i="60" s="1"/>
  <c r="S338" i="60" s="1"/>
  <c r="M352" i="60"/>
  <c r="N352" i="60" s="1"/>
  <c r="Q352" i="60" s="1"/>
  <c r="R352" i="60" s="1"/>
  <c r="S352" i="60" s="1"/>
  <c r="M392" i="60"/>
  <c r="N392" i="60" s="1"/>
  <c r="Q392" i="60" s="1"/>
  <c r="R392" i="60" s="1"/>
  <c r="S392" i="60" s="1"/>
  <c r="M402" i="60"/>
  <c r="N402" i="60" s="1"/>
  <c r="Q402" i="60" s="1"/>
  <c r="R402" i="60" s="1"/>
  <c r="S402" i="60" s="1"/>
  <c r="M410" i="60"/>
  <c r="N410" i="60" s="1"/>
  <c r="Q410" i="60" s="1"/>
  <c r="R410" i="60" s="1"/>
  <c r="S410" i="60" s="1"/>
  <c r="M620" i="60"/>
  <c r="N620" i="60" s="1"/>
  <c r="Q620" i="60" s="1"/>
  <c r="R620" i="60" s="1"/>
  <c r="S620" i="60" s="1"/>
  <c r="M622" i="60"/>
  <c r="N622" i="60" s="1"/>
  <c r="Q622" i="60" s="1"/>
  <c r="R622" i="60" s="1"/>
  <c r="S622" i="60" s="1"/>
  <c r="M624" i="60"/>
  <c r="N624" i="60" s="1"/>
  <c r="Q624" i="60" s="1"/>
  <c r="R624" i="60" s="1"/>
  <c r="S624" i="60" s="1"/>
  <c r="M626" i="60"/>
  <c r="N626" i="60" s="1"/>
  <c r="Q626" i="60" s="1"/>
  <c r="R626" i="60" s="1"/>
  <c r="S626" i="60" s="1"/>
  <c r="M628" i="60"/>
  <c r="N628" i="60" s="1"/>
  <c r="Q628" i="60" s="1"/>
  <c r="R628" i="60" s="1"/>
  <c r="S628" i="60" s="1"/>
  <c r="M630" i="60"/>
  <c r="N630" i="60" s="1"/>
  <c r="Q630" i="60" s="1"/>
  <c r="R630" i="60" s="1"/>
  <c r="S630" i="60" s="1"/>
  <c r="M632" i="60"/>
  <c r="N632" i="60" s="1"/>
  <c r="Q632" i="60" s="1"/>
  <c r="R632" i="60" s="1"/>
  <c r="S632" i="60" s="1"/>
  <c r="M634" i="60"/>
  <c r="N634" i="60" s="1"/>
  <c r="Q634" i="60" s="1"/>
  <c r="R634" i="60" s="1"/>
  <c r="S634" i="60" s="1"/>
  <c r="M636" i="60"/>
  <c r="N636" i="60" s="1"/>
  <c r="Q636" i="60" s="1"/>
  <c r="R636" i="60" s="1"/>
  <c r="S636" i="60" s="1"/>
  <c r="M164" i="60"/>
  <c r="N164" i="60" s="1"/>
  <c r="Q164" i="60" s="1"/>
  <c r="R164" i="60" s="1"/>
  <c r="S164" i="60" s="1"/>
  <c r="M172" i="60"/>
  <c r="N172" i="60" s="1"/>
  <c r="Q172" i="60" s="1"/>
  <c r="R172" i="60" s="1"/>
  <c r="S172" i="60" s="1"/>
  <c r="M199" i="60"/>
  <c r="N199" i="60" s="1"/>
  <c r="Q199" i="60" s="1"/>
  <c r="R199" i="60" s="1"/>
  <c r="S199" i="60" s="1"/>
  <c r="M207" i="60"/>
  <c r="N207" i="60" s="1"/>
  <c r="Q207" i="60" s="1"/>
  <c r="R207" i="60" s="1"/>
  <c r="S207" i="60" s="1"/>
  <c r="M215" i="60"/>
  <c r="N215" i="60" s="1"/>
  <c r="Q215" i="60" s="1"/>
  <c r="R215" i="60" s="1"/>
  <c r="S215" i="60" s="1"/>
  <c r="M223" i="60"/>
  <c r="N223" i="60" s="1"/>
  <c r="Q223" i="60" s="1"/>
  <c r="R223" i="60" s="1"/>
  <c r="S223" i="60" s="1"/>
  <c r="M231" i="60"/>
  <c r="N231" i="60" s="1"/>
  <c r="Q231" i="60" s="1"/>
  <c r="R231" i="60" s="1"/>
  <c r="S231" i="60" s="1"/>
  <c r="M239" i="60"/>
  <c r="N239" i="60" s="1"/>
  <c r="Q239" i="60" s="1"/>
  <c r="R239" i="60" s="1"/>
  <c r="S239" i="60" s="1"/>
  <c r="M247" i="60"/>
  <c r="N247" i="60" s="1"/>
  <c r="Q247" i="60" s="1"/>
  <c r="R247" i="60" s="1"/>
  <c r="S247" i="60" s="1"/>
  <c r="M270" i="60"/>
  <c r="N270" i="60" s="1"/>
  <c r="Q270" i="60" s="1"/>
  <c r="R270" i="60" s="1"/>
  <c r="S270" i="60" s="1"/>
  <c r="M272" i="60"/>
  <c r="N272" i="60" s="1"/>
  <c r="Q272" i="60" s="1"/>
  <c r="R272" i="60" s="1"/>
  <c r="S272" i="60" s="1"/>
  <c r="M274" i="60"/>
  <c r="N274" i="60" s="1"/>
  <c r="Q274" i="60" s="1"/>
  <c r="R274" i="60" s="1"/>
  <c r="S274" i="60" s="1"/>
  <c r="M276" i="60"/>
  <c r="N276" i="60" s="1"/>
  <c r="Q276" i="60" s="1"/>
  <c r="R276" i="60" s="1"/>
  <c r="S276" i="60" s="1"/>
  <c r="M278" i="60"/>
  <c r="N278" i="60" s="1"/>
  <c r="Q278" i="60" s="1"/>
  <c r="R278" i="60" s="1"/>
  <c r="S278" i="60" s="1"/>
  <c r="M280" i="60"/>
  <c r="N280" i="60" s="1"/>
  <c r="Q280" i="60" s="1"/>
  <c r="R280" i="60" s="1"/>
  <c r="S280" i="60" s="1"/>
  <c r="M282" i="60"/>
  <c r="N282" i="60" s="1"/>
  <c r="Q282" i="60" s="1"/>
  <c r="R282" i="60" s="1"/>
  <c r="S282" i="60" s="1"/>
  <c r="M284" i="60"/>
  <c r="N284" i="60" s="1"/>
  <c r="Q284" i="60" s="1"/>
  <c r="R284" i="60" s="1"/>
  <c r="S284" i="60" s="1"/>
  <c r="M286" i="60"/>
  <c r="N286" i="60" s="1"/>
  <c r="Q286" i="60" s="1"/>
  <c r="R286" i="60" s="1"/>
  <c r="S286" i="60" s="1"/>
  <c r="M288" i="60"/>
  <c r="N288" i="60" s="1"/>
  <c r="Q288" i="60" s="1"/>
  <c r="R288" i="60" s="1"/>
  <c r="S288" i="60" s="1"/>
  <c r="M290" i="60"/>
  <c r="N290" i="60" s="1"/>
  <c r="Q290" i="60" s="1"/>
  <c r="R290" i="60" s="1"/>
  <c r="S290" i="60" s="1"/>
  <c r="M292" i="60"/>
  <c r="N292" i="60" s="1"/>
  <c r="Q292" i="60" s="1"/>
  <c r="R292" i="60" s="1"/>
  <c r="S292" i="60" s="1"/>
  <c r="M294" i="60"/>
  <c r="N294" i="60" s="1"/>
  <c r="Q294" i="60" s="1"/>
  <c r="R294" i="60" s="1"/>
  <c r="S294" i="60" s="1"/>
  <c r="M296" i="60"/>
  <c r="N296" i="60" s="1"/>
  <c r="Q296" i="60" s="1"/>
  <c r="R296" i="60" s="1"/>
  <c r="S296" i="60" s="1"/>
  <c r="M298" i="60"/>
  <c r="N298" i="60" s="1"/>
  <c r="Q298" i="60" s="1"/>
  <c r="R298" i="60" s="1"/>
  <c r="S298" i="60" s="1"/>
  <c r="M300" i="60"/>
  <c r="N300" i="60" s="1"/>
  <c r="Q300" i="60" s="1"/>
  <c r="R300" i="60" s="1"/>
  <c r="S300" i="60" s="1"/>
  <c r="M302" i="60"/>
  <c r="N302" i="60" s="1"/>
  <c r="Q302" i="60" s="1"/>
  <c r="R302" i="60" s="1"/>
  <c r="S302" i="60" s="1"/>
  <c r="M305" i="60"/>
  <c r="N305" i="60" s="1"/>
  <c r="Q305" i="60" s="1"/>
  <c r="R305" i="60" s="1"/>
  <c r="S305" i="60" s="1"/>
  <c r="M312" i="60"/>
  <c r="N312" i="60" s="1"/>
  <c r="Q312" i="60" s="1"/>
  <c r="R312" i="60" s="1"/>
  <c r="S312" i="60" s="1"/>
  <c r="M322" i="60"/>
  <c r="N322" i="60" s="1"/>
  <c r="Q322" i="60" s="1"/>
  <c r="R322" i="60" s="1"/>
  <c r="S322" i="60" s="1"/>
  <c r="M336" i="60"/>
  <c r="N336" i="60" s="1"/>
  <c r="Q336" i="60" s="1"/>
  <c r="R336" i="60" s="1"/>
  <c r="S336" i="60" s="1"/>
  <c r="M376" i="60"/>
  <c r="N376" i="60" s="1"/>
  <c r="Q376" i="60" s="1"/>
  <c r="R376" i="60" s="1"/>
  <c r="S376" i="60" s="1"/>
  <c r="M386" i="60"/>
  <c r="N386" i="60" s="1"/>
  <c r="Q386" i="60" s="1"/>
  <c r="R386" i="60" s="1"/>
  <c r="S386" i="60" s="1"/>
  <c r="M400" i="60"/>
  <c r="N400" i="60" s="1"/>
  <c r="Q400" i="60" s="1"/>
  <c r="R400" i="60" s="1"/>
  <c r="S400" i="60" s="1"/>
  <c r="M408" i="60"/>
  <c r="N408" i="60" s="1"/>
  <c r="Q408" i="60" s="1"/>
  <c r="R408" i="60" s="1"/>
  <c r="S408" i="60" s="1"/>
  <c r="M416" i="60"/>
  <c r="N416" i="60" s="1"/>
  <c r="Q416" i="60" s="1"/>
  <c r="R416" i="60" s="1"/>
  <c r="S416" i="60" s="1"/>
  <c r="M162" i="60"/>
  <c r="N162" i="60" s="1"/>
  <c r="Q162" i="60" s="1"/>
  <c r="R162" i="60" s="1"/>
  <c r="S162" i="60" s="1"/>
  <c r="M170" i="60"/>
  <c r="N170" i="60" s="1"/>
  <c r="Q170" i="60" s="1"/>
  <c r="R170" i="60" s="1"/>
  <c r="S170" i="60" s="1"/>
  <c r="M205" i="60"/>
  <c r="N205" i="60" s="1"/>
  <c r="Q205" i="60" s="1"/>
  <c r="R205" i="60" s="1"/>
  <c r="S205" i="60" s="1"/>
  <c r="M213" i="60"/>
  <c r="N213" i="60" s="1"/>
  <c r="Q213" i="60" s="1"/>
  <c r="R213" i="60" s="1"/>
  <c r="S213" i="60" s="1"/>
  <c r="M221" i="60"/>
  <c r="N221" i="60" s="1"/>
  <c r="Q221" i="60" s="1"/>
  <c r="R221" i="60" s="1"/>
  <c r="S221" i="60" s="1"/>
  <c r="M229" i="60"/>
  <c r="N229" i="60" s="1"/>
  <c r="Q229" i="60" s="1"/>
  <c r="R229" i="60" s="1"/>
  <c r="S229" i="60" s="1"/>
  <c r="M237" i="60"/>
  <c r="N237" i="60" s="1"/>
  <c r="Q237" i="60" s="1"/>
  <c r="R237" i="60" s="1"/>
  <c r="S237" i="60" s="1"/>
  <c r="M253" i="60"/>
  <c r="N253" i="60" s="1"/>
  <c r="Q253" i="60" s="1"/>
  <c r="R253" i="60" s="1"/>
  <c r="S253" i="60" s="1"/>
  <c r="M320" i="60"/>
  <c r="N320" i="60" s="1"/>
  <c r="Q320" i="60" s="1"/>
  <c r="R320" i="60" s="1"/>
  <c r="S320" i="60" s="1"/>
  <c r="M360" i="60"/>
  <c r="N360" i="60" s="1"/>
  <c r="Q360" i="60" s="1"/>
  <c r="R360" i="60" s="1"/>
  <c r="S360" i="60" s="1"/>
  <c r="M370" i="60"/>
  <c r="N370" i="60" s="1"/>
  <c r="Q370" i="60" s="1"/>
  <c r="R370" i="60" s="1"/>
  <c r="S370" i="60" s="1"/>
  <c r="M384" i="60"/>
  <c r="N384" i="60" s="1"/>
  <c r="Q384" i="60" s="1"/>
  <c r="R384" i="60" s="1"/>
  <c r="S384" i="60" s="1"/>
  <c r="M406" i="60"/>
  <c r="N406" i="60" s="1"/>
  <c r="Q406" i="60" s="1"/>
  <c r="M414" i="60"/>
  <c r="N414" i="60" s="1"/>
  <c r="Q414" i="60" s="1"/>
  <c r="R414" i="60" s="1"/>
  <c r="S414" i="60" s="1"/>
  <c r="M619" i="60"/>
  <c r="N619" i="60" s="1"/>
  <c r="Q619" i="60" s="1"/>
  <c r="M621" i="60"/>
  <c r="N621" i="60" s="1"/>
  <c r="Q621" i="60" s="1"/>
  <c r="R621" i="60" s="1"/>
  <c r="S621" i="60" s="1"/>
  <c r="M623" i="60"/>
  <c r="N623" i="60" s="1"/>
  <c r="Q623" i="60" s="1"/>
  <c r="R623" i="60" s="1"/>
  <c r="S623" i="60" s="1"/>
  <c r="M625" i="60"/>
  <c r="N625" i="60" s="1"/>
  <c r="Q625" i="60" s="1"/>
  <c r="R625" i="60" s="1"/>
  <c r="S625" i="60" s="1"/>
  <c r="M627" i="60"/>
  <c r="N627" i="60" s="1"/>
  <c r="Q627" i="60" s="1"/>
  <c r="R627" i="60" s="1"/>
  <c r="S627" i="60" s="1"/>
  <c r="M629" i="60"/>
  <c r="N629" i="60" s="1"/>
  <c r="Q629" i="60" s="1"/>
  <c r="R629" i="60" s="1"/>
  <c r="S629" i="60" s="1"/>
  <c r="M631" i="60"/>
  <c r="N631" i="60" s="1"/>
  <c r="Q631" i="60" s="1"/>
  <c r="R631" i="60" s="1"/>
  <c r="S631" i="60" s="1"/>
  <c r="M633" i="60"/>
  <c r="N633" i="60" s="1"/>
  <c r="Q633" i="60" s="1"/>
  <c r="R633" i="60" s="1"/>
  <c r="S633" i="60" s="1"/>
  <c r="M635" i="60"/>
  <c r="N635" i="60" s="1"/>
  <c r="Q635" i="60" s="1"/>
  <c r="R635" i="60" s="1"/>
  <c r="S635" i="60" s="1"/>
  <c r="M805" i="60"/>
  <c r="N805" i="60" s="1"/>
  <c r="Q805" i="60" s="1"/>
  <c r="M807" i="60"/>
  <c r="N807" i="60" s="1"/>
  <c r="Q807" i="60" s="1"/>
  <c r="R807" i="60" s="1"/>
  <c r="S807" i="60" s="1"/>
  <c r="M809" i="60"/>
  <c r="N809" i="60" s="1"/>
  <c r="Q809" i="60" s="1"/>
  <c r="R809" i="60" s="1"/>
  <c r="S809" i="60" s="1"/>
  <c r="M811" i="60"/>
  <c r="N811" i="60" s="1"/>
  <c r="Q811" i="60" s="1"/>
  <c r="R811" i="60" s="1"/>
  <c r="S811" i="60" s="1"/>
  <c r="M813" i="60"/>
  <c r="N813" i="60" s="1"/>
  <c r="Q813" i="60" s="1"/>
  <c r="R813" i="60" s="1"/>
  <c r="S813" i="60" s="1"/>
  <c r="M815" i="60"/>
  <c r="N815" i="60" s="1"/>
  <c r="Q815" i="60" s="1"/>
  <c r="R815" i="60" s="1"/>
  <c r="S815" i="60" s="1"/>
  <c r="M817" i="60"/>
  <c r="N817" i="60" s="1"/>
  <c r="Q817" i="60" s="1"/>
  <c r="R817" i="60" s="1"/>
  <c r="S817" i="60" s="1"/>
  <c r="M819" i="60"/>
  <c r="N819" i="60" s="1"/>
  <c r="Q819" i="60" s="1"/>
  <c r="R819" i="60" s="1"/>
  <c r="S819" i="60" s="1"/>
  <c r="M821" i="60"/>
  <c r="N821" i="60" s="1"/>
  <c r="M810" i="60"/>
  <c r="N810" i="60" s="1"/>
  <c r="Q810" i="60" s="1"/>
  <c r="R810" i="60" s="1"/>
  <c r="S810" i="60" s="1"/>
  <c r="M818" i="60"/>
  <c r="N818" i="60" s="1"/>
  <c r="Q818" i="60" s="1"/>
  <c r="R818" i="60" s="1"/>
  <c r="S818" i="60" s="1"/>
  <c r="M823" i="60"/>
  <c r="N823" i="60" s="1"/>
  <c r="Q823" i="60" s="1"/>
  <c r="R823" i="60" s="1"/>
  <c r="S823" i="60" s="1"/>
  <c r="M825" i="60"/>
  <c r="N825" i="60" s="1"/>
  <c r="Q825" i="60" s="1"/>
  <c r="R825" i="60" s="1"/>
  <c r="S825" i="60" s="1"/>
  <c r="M827" i="60"/>
  <c r="N827" i="60" s="1"/>
  <c r="Q827" i="60" s="1"/>
  <c r="R827" i="60" s="1"/>
  <c r="S827" i="60" s="1"/>
  <c r="M829" i="60"/>
  <c r="N829" i="60" s="1"/>
  <c r="M831" i="60"/>
  <c r="N831" i="60" s="1"/>
  <c r="Q831" i="60" s="1"/>
  <c r="R831" i="60" s="1"/>
  <c r="S831" i="60" s="1"/>
  <c r="M833" i="60"/>
  <c r="N833" i="60" s="1"/>
  <c r="M835" i="60"/>
  <c r="N835" i="60" s="1"/>
  <c r="Q835" i="60" s="1"/>
  <c r="R835" i="60" s="1"/>
  <c r="S835" i="60" s="1"/>
  <c r="M837" i="60"/>
  <c r="N837" i="60" s="1"/>
  <c r="M839" i="60"/>
  <c r="N839" i="60" s="1"/>
  <c r="Q839" i="60" s="1"/>
  <c r="R839" i="60" s="1"/>
  <c r="S839" i="60" s="1"/>
  <c r="M841" i="60"/>
  <c r="N841" i="60" s="1"/>
  <c r="M843" i="60"/>
  <c r="N843" i="60" s="1"/>
  <c r="Q843" i="60" s="1"/>
  <c r="R843" i="60" s="1"/>
  <c r="S843" i="60" s="1"/>
  <c r="M845" i="60"/>
  <c r="N845" i="60" s="1"/>
  <c r="M847" i="60"/>
  <c r="N847" i="60" s="1"/>
  <c r="Q847" i="60" s="1"/>
  <c r="R847" i="60" s="1"/>
  <c r="S847" i="60" s="1"/>
  <c r="M849" i="60"/>
  <c r="N849" i="60" s="1"/>
  <c r="M851" i="60"/>
  <c r="N851" i="60" s="1"/>
  <c r="Q851" i="60" s="1"/>
  <c r="R851" i="60" s="1"/>
  <c r="S851" i="60" s="1"/>
  <c r="M853" i="60"/>
  <c r="N853" i="60" s="1"/>
  <c r="M855" i="60"/>
  <c r="N855" i="60" s="1"/>
  <c r="Q855" i="60" s="1"/>
  <c r="R855" i="60" s="1"/>
  <c r="S855" i="60" s="1"/>
  <c r="M857" i="60"/>
  <c r="N857" i="60" s="1"/>
  <c r="M859" i="60"/>
  <c r="N859" i="60" s="1"/>
  <c r="Q859" i="60" s="1"/>
  <c r="R859" i="60" s="1"/>
  <c r="S859" i="60" s="1"/>
  <c r="M861" i="60"/>
  <c r="N861" i="60" s="1"/>
  <c r="M863" i="60"/>
  <c r="N863" i="60" s="1"/>
  <c r="Q863" i="60" s="1"/>
  <c r="R863" i="60" s="1"/>
  <c r="S863" i="60" s="1"/>
  <c r="M865" i="60"/>
  <c r="N865" i="60" s="1"/>
  <c r="M808" i="60"/>
  <c r="N808" i="60" s="1"/>
  <c r="Q808" i="60" s="1"/>
  <c r="R808" i="60" s="1"/>
  <c r="S808" i="60" s="1"/>
  <c r="M816" i="60"/>
  <c r="N816" i="60" s="1"/>
  <c r="Q816" i="60" s="1"/>
  <c r="R816" i="60" s="1"/>
  <c r="S816" i="60" s="1"/>
  <c r="M806" i="60"/>
  <c r="N806" i="60" s="1"/>
  <c r="Q806" i="60" s="1"/>
  <c r="R806" i="60" s="1"/>
  <c r="S806" i="60" s="1"/>
  <c r="M814" i="60"/>
  <c r="N814" i="60" s="1"/>
  <c r="Q814" i="60" s="1"/>
  <c r="R814" i="60" s="1"/>
  <c r="S814" i="60" s="1"/>
  <c r="M822" i="60"/>
  <c r="N822" i="60" s="1"/>
  <c r="Q822" i="60" s="1"/>
  <c r="R822" i="60" s="1"/>
  <c r="S822" i="60" s="1"/>
  <c r="M824" i="60"/>
  <c r="N824" i="60" s="1"/>
  <c r="Q824" i="60" s="1"/>
  <c r="R824" i="60" s="1"/>
  <c r="S824" i="60" s="1"/>
  <c r="M826" i="60"/>
  <c r="N826" i="60" s="1"/>
  <c r="Q826" i="60" s="1"/>
  <c r="R826" i="60" s="1"/>
  <c r="S826" i="60" s="1"/>
  <c r="M828" i="60"/>
  <c r="N828" i="60" s="1"/>
  <c r="Q828" i="60" s="1"/>
  <c r="R828" i="60" s="1"/>
  <c r="S828" i="60" s="1"/>
  <c r="M830" i="60"/>
  <c r="N830" i="60" s="1"/>
  <c r="Q830" i="60" s="1"/>
  <c r="R830" i="60" s="1"/>
  <c r="S830" i="60" s="1"/>
  <c r="M832" i="60"/>
  <c r="N832" i="60" s="1"/>
  <c r="Q832" i="60" s="1"/>
  <c r="R832" i="60" s="1"/>
  <c r="S832" i="60" s="1"/>
  <c r="M834" i="60"/>
  <c r="N834" i="60" s="1"/>
  <c r="Q834" i="60" s="1"/>
  <c r="R834" i="60" s="1"/>
  <c r="S834" i="60" s="1"/>
  <c r="M836" i="60"/>
  <c r="N836" i="60" s="1"/>
  <c r="Q836" i="60" s="1"/>
  <c r="R836" i="60" s="1"/>
  <c r="S836" i="60" s="1"/>
  <c r="M838" i="60"/>
  <c r="N838" i="60" s="1"/>
  <c r="Q838" i="60" s="1"/>
  <c r="R838" i="60" s="1"/>
  <c r="S838" i="60" s="1"/>
  <c r="M840" i="60"/>
  <c r="N840" i="60" s="1"/>
  <c r="Q840" i="60" s="1"/>
  <c r="R840" i="60" s="1"/>
  <c r="S840" i="60" s="1"/>
  <c r="M842" i="60"/>
  <c r="N842" i="60" s="1"/>
  <c r="Q842" i="60" s="1"/>
  <c r="R842" i="60" s="1"/>
  <c r="S842" i="60" s="1"/>
  <c r="M844" i="60"/>
  <c r="N844" i="60" s="1"/>
  <c r="Q844" i="60" s="1"/>
  <c r="R844" i="60" s="1"/>
  <c r="S844" i="60" s="1"/>
  <c r="M846" i="60"/>
  <c r="N846" i="60" s="1"/>
  <c r="Q846" i="60" s="1"/>
  <c r="R846" i="60" s="1"/>
  <c r="S846" i="60" s="1"/>
  <c r="M848" i="60"/>
  <c r="N848" i="60" s="1"/>
  <c r="Q848" i="60" s="1"/>
  <c r="R848" i="60" s="1"/>
  <c r="S848" i="60" s="1"/>
  <c r="M850" i="60"/>
  <c r="N850" i="60" s="1"/>
  <c r="Q850" i="60" s="1"/>
  <c r="R850" i="60" s="1"/>
  <c r="S850" i="60" s="1"/>
  <c r="M852" i="60"/>
  <c r="N852" i="60" s="1"/>
  <c r="Q852" i="60" s="1"/>
  <c r="R852" i="60" s="1"/>
  <c r="S852" i="60" s="1"/>
  <c r="M854" i="60"/>
  <c r="N854" i="60" s="1"/>
  <c r="Q854" i="60" s="1"/>
  <c r="R854" i="60" s="1"/>
  <c r="S854" i="60" s="1"/>
  <c r="M856" i="60"/>
  <c r="N856" i="60" s="1"/>
  <c r="Q856" i="60" s="1"/>
  <c r="R856" i="60" s="1"/>
  <c r="S856" i="60" s="1"/>
  <c r="M858" i="60"/>
  <c r="N858" i="60" s="1"/>
  <c r="Q858" i="60" s="1"/>
  <c r="R858" i="60" s="1"/>
  <c r="S858" i="60" s="1"/>
  <c r="M860" i="60"/>
  <c r="N860" i="60" s="1"/>
  <c r="Q860" i="60" s="1"/>
  <c r="R860" i="60" s="1"/>
  <c r="S860" i="60" s="1"/>
  <c r="M862" i="60"/>
  <c r="N862" i="60" s="1"/>
  <c r="Q862" i="60" s="1"/>
  <c r="R862" i="60" s="1"/>
  <c r="S862" i="60" s="1"/>
  <c r="M864" i="60"/>
  <c r="N864" i="60" s="1"/>
  <c r="Q864" i="60" s="1"/>
  <c r="R864" i="60" s="1"/>
  <c r="S864" i="60" s="1"/>
  <c r="M866" i="60"/>
  <c r="N866" i="60" s="1"/>
  <c r="Q866" i="60" s="1"/>
  <c r="R866" i="60" s="1"/>
  <c r="S866" i="60" s="1"/>
  <c r="M812" i="60"/>
  <c r="N812" i="60" s="1"/>
  <c r="Q812" i="60" s="1"/>
  <c r="R812" i="60" s="1"/>
  <c r="S812" i="60" s="1"/>
  <c r="M820" i="60"/>
  <c r="N820" i="60" s="1"/>
  <c r="Q820" i="60" s="1"/>
  <c r="R820" i="60" s="1"/>
  <c r="S820" i="60" s="1"/>
  <c r="M387" i="60"/>
  <c r="N387" i="60" s="1"/>
  <c r="Q387" i="60" s="1"/>
  <c r="R387" i="60" s="1"/>
  <c r="S387" i="60" s="1"/>
  <c r="M364" i="60"/>
  <c r="N364" i="60" s="1"/>
  <c r="Q364" i="60" s="1"/>
  <c r="R364" i="60" s="1"/>
  <c r="S364" i="60" s="1"/>
  <c r="M327" i="60"/>
  <c r="N327" i="60" s="1"/>
  <c r="Q327" i="60" s="1"/>
  <c r="R327" i="60" s="1"/>
  <c r="S327" i="60" s="1"/>
  <c r="M310" i="60"/>
  <c r="N310" i="60" s="1"/>
  <c r="Q310" i="60" s="1"/>
  <c r="R310" i="60" s="1"/>
  <c r="S310" i="60" s="1"/>
  <c r="M380" i="60"/>
  <c r="N380" i="60" s="1"/>
  <c r="Q380" i="60" s="1"/>
  <c r="R380" i="60" s="1"/>
  <c r="S380" i="60" s="1"/>
  <c r="M343" i="60"/>
  <c r="N343" i="60" s="1"/>
  <c r="Q343" i="60" s="1"/>
  <c r="R343" i="60" s="1"/>
  <c r="S343" i="60" s="1"/>
  <c r="M377" i="60"/>
  <c r="N377" i="60" s="1"/>
  <c r="Q377" i="60" s="1"/>
  <c r="R377" i="60" s="1"/>
  <c r="S377" i="60" s="1"/>
  <c r="M351" i="60"/>
  <c r="N351" i="60" s="1"/>
  <c r="Q351" i="60" s="1"/>
  <c r="R351" i="60" s="1"/>
  <c r="S351" i="60" s="1"/>
  <c r="M317" i="60"/>
  <c r="N317" i="60" s="1"/>
  <c r="Q317" i="60" s="1"/>
  <c r="R317" i="60" s="1"/>
  <c r="S317" i="60" s="1"/>
  <c r="M303" i="60"/>
  <c r="N303" i="60" s="1"/>
  <c r="Q303" i="60" s="1"/>
  <c r="R303" i="60" s="1"/>
  <c r="S303" i="60" s="1"/>
  <c r="M357" i="60"/>
  <c r="N357" i="60" s="1"/>
  <c r="Q357" i="60" s="1"/>
  <c r="R357" i="60" s="1"/>
  <c r="S357" i="60" s="1"/>
  <c r="M306" i="60"/>
  <c r="N306" i="60" s="1"/>
  <c r="Q306" i="60" s="1"/>
  <c r="R306" i="60" s="1"/>
  <c r="S306" i="60" s="1"/>
  <c r="M393" i="60"/>
  <c r="N393" i="60" s="1"/>
  <c r="Q393" i="60" s="1"/>
  <c r="R393" i="60" s="1"/>
  <c r="S393" i="60" s="1"/>
  <c r="M363" i="60"/>
  <c r="N363" i="60" s="1"/>
  <c r="Q363" i="60" s="1"/>
  <c r="R363" i="60" s="1"/>
  <c r="S363" i="60" s="1"/>
  <c r="M326" i="60"/>
  <c r="N326" i="60" s="1"/>
  <c r="Q326" i="60" s="1"/>
  <c r="R326" i="60" s="1"/>
  <c r="S326" i="60" s="1"/>
  <c r="M389" i="60"/>
  <c r="N389" i="60" s="1"/>
  <c r="Q389" i="60" s="1"/>
  <c r="R389" i="60" s="1"/>
  <c r="S389" i="60" s="1"/>
  <c r="M355" i="60"/>
  <c r="N355" i="60" s="1"/>
  <c r="Q355" i="60" s="1"/>
  <c r="R355" i="60" s="1"/>
  <c r="S355" i="60" s="1"/>
  <c r="M332" i="60"/>
  <c r="N332" i="60" s="1"/>
  <c r="Q332" i="60" s="1"/>
  <c r="R332" i="60" s="1"/>
  <c r="S332" i="60" s="1"/>
  <c r="M399" i="60"/>
  <c r="N399" i="60" s="1"/>
  <c r="Q399" i="60" s="1"/>
  <c r="R399" i="60" s="1"/>
  <c r="S399" i="60" s="1"/>
  <c r="M365" i="60"/>
  <c r="N365" i="60" s="1"/>
  <c r="Q365" i="60" s="1"/>
  <c r="R365" i="60" s="1"/>
  <c r="S365" i="60" s="1"/>
  <c r="M341" i="60"/>
  <c r="N341" i="60" s="1"/>
  <c r="Q341" i="60" s="1"/>
  <c r="R341" i="60" s="1"/>
  <c r="S341" i="60" s="1"/>
  <c r="M307" i="60"/>
  <c r="N307" i="60" s="1"/>
  <c r="Q307" i="60" s="1"/>
  <c r="R307" i="60" s="1"/>
  <c r="S307" i="60" s="1"/>
  <c r="M385" i="60"/>
  <c r="N385" i="60" s="1"/>
  <c r="Q385" i="60" s="1"/>
  <c r="R385" i="60" s="1"/>
  <c r="S385" i="60" s="1"/>
  <c r="M366" i="60"/>
  <c r="N366" i="60" s="1"/>
  <c r="Q366" i="60" s="1"/>
  <c r="R366" i="60" s="1"/>
  <c r="S366" i="60" s="1"/>
  <c r="M340" i="60"/>
  <c r="N340" i="60" s="1"/>
  <c r="Q340" i="60" s="1"/>
  <c r="R340" i="60" s="1"/>
  <c r="S340" i="60" s="1"/>
  <c r="M321" i="60"/>
  <c r="N321" i="60" s="1"/>
  <c r="Q321" i="60" s="1"/>
  <c r="R321" i="60" s="1"/>
  <c r="S321" i="60" s="1"/>
  <c r="M391" i="60"/>
  <c r="N391" i="60" s="1"/>
  <c r="Q391" i="60" s="1"/>
  <c r="R391" i="60" s="1"/>
  <c r="S391" i="60" s="1"/>
  <c r="M347" i="60"/>
  <c r="N347" i="60" s="1"/>
  <c r="Q347" i="60" s="1"/>
  <c r="R347" i="60" s="1"/>
  <c r="S347" i="60" s="1"/>
  <c r="M390" i="60"/>
  <c r="N390" i="60" s="1"/>
  <c r="Q390" i="60" s="1"/>
  <c r="R390" i="60" s="1"/>
  <c r="S390" i="60" s="1"/>
  <c r="M339" i="60"/>
  <c r="N339" i="60" s="1"/>
  <c r="Q339" i="60" s="1"/>
  <c r="R339" i="60" s="1"/>
  <c r="S339" i="60" s="1"/>
  <c r="M316" i="60"/>
  <c r="N316" i="60" s="1"/>
  <c r="Q316" i="60" s="1"/>
  <c r="R316" i="60" s="1"/>
  <c r="S316" i="60" s="1"/>
  <c r="M381" i="60"/>
  <c r="N381" i="60" s="1"/>
  <c r="Q381" i="60" s="1"/>
  <c r="R381" i="60" s="1"/>
  <c r="S381" i="60" s="1"/>
  <c r="M323" i="60"/>
  <c r="N323" i="60" s="1"/>
  <c r="Q323" i="60" s="1"/>
  <c r="R323" i="60" s="1"/>
  <c r="S323" i="60" s="1"/>
  <c r="M373" i="60"/>
  <c r="N373" i="60" s="1"/>
  <c r="Q373" i="60" s="1"/>
  <c r="R373" i="60" s="1"/>
  <c r="S373" i="60" s="1"/>
  <c r="M333" i="60"/>
  <c r="N333" i="60" s="1"/>
  <c r="Q333" i="60" s="1"/>
  <c r="R333" i="60" s="1"/>
  <c r="S333" i="60" s="1"/>
  <c r="M309" i="60"/>
  <c r="N309" i="60" s="1"/>
  <c r="Q309" i="60" s="1"/>
  <c r="R309" i="60" s="1"/>
  <c r="S309" i="60" s="1"/>
  <c r="M379" i="60"/>
  <c r="N379" i="60" s="1"/>
  <c r="Q379" i="60" s="1"/>
  <c r="R379" i="60" s="1"/>
  <c r="S379" i="60" s="1"/>
  <c r="M345" i="60"/>
  <c r="N345" i="60" s="1"/>
  <c r="Q345" i="60" s="1"/>
  <c r="R345" i="60" s="1"/>
  <c r="S345" i="60" s="1"/>
  <c r="M319" i="60"/>
  <c r="N319" i="60" s="1"/>
  <c r="Q319" i="60" s="1"/>
  <c r="R319" i="60" s="1"/>
  <c r="S319" i="60" s="1"/>
  <c r="M375" i="60"/>
  <c r="N375" i="60" s="1"/>
  <c r="Q375" i="60" s="1"/>
  <c r="R375" i="60" s="1"/>
  <c r="S375" i="60" s="1"/>
  <c r="M358" i="60"/>
  <c r="N358" i="60" s="1"/>
  <c r="Q358" i="60" s="1"/>
  <c r="R358" i="60" s="1"/>
  <c r="S358" i="60" s="1"/>
  <c r="M331" i="60"/>
  <c r="N331" i="60" s="1"/>
  <c r="Q331" i="60" s="1"/>
  <c r="R331" i="60" s="1"/>
  <c r="S331" i="60" s="1"/>
  <c r="M398" i="60"/>
  <c r="N398" i="60" s="1"/>
  <c r="Q398" i="60" s="1"/>
  <c r="R398" i="60" s="1"/>
  <c r="S398" i="60" s="1"/>
  <c r="M372" i="60"/>
  <c r="N372" i="60" s="1"/>
  <c r="Q372" i="60" s="1"/>
  <c r="R372" i="60" s="1"/>
  <c r="S372" i="60" s="1"/>
  <c r="M353" i="60"/>
  <c r="N353" i="60" s="1"/>
  <c r="Q353" i="60" s="1"/>
  <c r="R353" i="60" s="1"/>
  <c r="S353" i="60" s="1"/>
  <c r="M334" i="60"/>
  <c r="N334" i="60" s="1"/>
  <c r="Q334" i="60" s="1"/>
  <c r="R334" i="60" s="1"/>
  <c r="S334" i="60" s="1"/>
  <c r="M308" i="60"/>
  <c r="N308" i="60" s="1"/>
  <c r="Q308" i="60" s="1"/>
  <c r="R308" i="60" s="1"/>
  <c r="S308" i="60" s="1"/>
  <c r="M374" i="60"/>
  <c r="N374" i="60" s="1"/>
  <c r="Q374" i="60" s="1"/>
  <c r="R374" i="60" s="1"/>
  <c r="S374" i="60" s="1"/>
  <c r="M313" i="60"/>
  <c r="N313" i="60" s="1"/>
  <c r="Q313" i="60" s="1"/>
  <c r="R313" i="60" s="1"/>
  <c r="S313" i="60" s="1"/>
  <c r="M397" i="60"/>
  <c r="N397" i="60" s="1"/>
  <c r="Q397" i="60" s="1"/>
  <c r="R397" i="60" s="1"/>
  <c r="S397" i="60" s="1"/>
  <c r="M367" i="60"/>
  <c r="N367" i="60" s="1"/>
  <c r="Q367" i="60" s="1"/>
  <c r="R367" i="60" s="1"/>
  <c r="S367" i="60" s="1"/>
  <c r="M329" i="60"/>
  <c r="N329" i="60" s="1"/>
  <c r="Q329" i="60" s="1"/>
  <c r="R329" i="60" s="1"/>
  <c r="S329" i="60" s="1"/>
  <c r="M359" i="60"/>
  <c r="N359" i="60" s="1"/>
  <c r="Q359" i="60" s="1"/>
  <c r="R359" i="60" s="1"/>
  <c r="S359" i="60" s="1"/>
  <c r="M315" i="60"/>
  <c r="N315" i="60" s="1"/>
  <c r="Q315" i="60" s="1"/>
  <c r="R315" i="60" s="1"/>
  <c r="S315" i="60" s="1"/>
  <c r="M371" i="60"/>
  <c r="N371" i="60" s="1"/>
  <c r="Q371" i="60" s="1"/>
  <c r="R371" i="60" s="1"/>
  <c r="S371" i="60" s="1"/>
  <c r="M311" i="60"/>
  <c r="N311" i="60" s="1"/>
  <c r="Q311" i="60" s="1"/>
  <c r="R311" i="60" s="1"/>
  <c r="S311" i="60" s="1"/>
  <c r="M382" i="60"/>
  <c r="N382" i="60" s="1"/>
  <c r="Q382" i="60" s="1"/>
  <c r="R382" i="60" s="1"/>
  <c r="S382" i="60" s="1"/>
  <c r="M337" i="60"/>
  <c r="N337" i="60" s="1"/>
  <c r="Q337" i="60" s="1"/>
  <c r="R337" i="60" s="1"/>
  <c r="S337" i="60" s="1"/>
  <c r="M349" i="60"/>
  <c r="N349" i="60" s="1"/>
  <c r="Q349" i="60" s="1"/>
  <c r="R349" i="60" s="1"/>
  <c r="S349" i="60" s="1"/>
  <c r="M361" i="60"/>
  <c r="N361" i="60" s="1"/>
  <c r="Q361" i="60" s="1"/>
  <c r="R361" i="60" s="1"/>
  <c r="S361" i="60" s="1"/>
  <c r="M304" i="60"/>
  <c r="N304" i="60" s="1"/>
  <c r="Q304" i="60" s="1"/>
  <c r="R304" i="60" s="1"/>
  <c r="S304" i="60" s="1"/>
  <c r="M369" i="60"/>
  <c r="N369" i="60" s="1"/>
  <c r="Q369" i="60" s="1"/>
  <c r="R369" i="60" s="1"/>
  <c r="S369" i="60" s="1"/>
  <c r="M324" i="60"/>
  <c r="N324" i="60" s="1"/>
  <c r="Q324" i="60" s="1"/>
  <c r="R324" i="60" s="1"/>
  <c r="S324" i="60" s="1"/>
  <c r="M396" i="60"/>
  <c r="N396" i="60" s="1"/>
  <c r="Q396" i="60" s="1"/>
  <c r="R396" i="60" s="1"/>
  <c r="S396" i="60" s="1"/>
  <c r="M342" i="60"/>
  <c r="N342" i="60" s="1"/>
  <c r="Q342" i="60" s="1"/>
  <c r="R342" i="60" s="1"/>
  <c r="S342" i="60" s="1"/>
  <c r="M348" i="60"/>
  <c r="N348" i="60" s="1"/>
  <c r="Q348" i="60" s="1"/>
  <c r="R348" i="60" s="1"/>
  <c r="S348" i="60" s="1"/>
  <c r="M401" i="60"/>
  <c r="N401" i="60" s="1"/>
  <c r="Q401" i="60" s="1"/>
  <c r="R401" i="60" s="1"/>
  <c r="S401" i="60" s="1"/>
  <c r="M356" i="60"/>
  <c r="N356" i="60" s="1"/>
  <c r="Q356" i="60" s="1"/>
  <c r="R356" i="60" s="1"/>
  <c r="S356" i="60" s="1"/>
  <c r="M318" i="60"/>
  <c r="N318" i="60" s="1"/>
  <c r="Q318" i="60" s="1"/>
  <c r="R318" i="60" s="1"/>
  <c r="S318" i="60" s="1"/>
  <c r="M383" i="60"/>
  <c r="N383" i="60" s="1"/>
  <c r="Q383" i="60" s="1"/>
  <c r="R383" i="60" s="1"/>
  <c r="S383" i="60" s="1"/>
  <c r="M325" i="60"/>
  <c r="N325" i="60" s="1"/>
  <c r="Q325" i="60" s="1"/>
  <c r="R325" i="60" s="1"/>
  <c r="S325" i="60" s="1"/>
  <c r="M395" i="60"/>
  <c r="N395" i="60" s="1"/>
  <c r="Q395" i="60" s="1"/>
  <c r="R395" i="60" s="1"/>
  <c r="S395" i="60" s="1"/>
  <c r="M335" i="60"/>
  <c r="N335" i="60" s="1"/>
  <c r="Q335" i="60" s="1"/>
  <c r="R335" i="60" s="1"/>
  <c r="S335" i="60" s="1"/>
  <c r="M388" i="60"/>
  <c r="N388" i="60" s="1"/>
  <c r="Q388" i="60" s="1"/>
  <c r="R388" i="60" s="1"/>
  <c r="S388" i="60" s="1"/>
  <c r="M350" i="60"/>
  <c r="N350" i="60" s="1"/>
  <c r="Q350" i="60" s="1"/>
  <c r="R350" i="60" s="1"/>
  <c r="S350" i="60" s="1"/>
  <c r="M7" i="60"/>
  <c r="N7" i="60" s="1"/>
  <c r="S9" i="60" l="1"/>
  <c r="Q8" i="60"/>
  <c r="O8" i="60"/>
  <c r="R8" i="60" s="1"/>
  <c r="Q7" i="60"/>
  <c r="O7" i="60"/>
  <c r="D1" i="776"/>
  <c r="R805" i="60"/>
  <c r="S406" i="60"/>
  <c r="S10" i="60"/>
  <c r="S36" i="60"/>
  <c r="S35" i="60"/>
  <c r="Q959" i="60"/>
  <c r="R959" i="60" s="1"/>
  <c r="S959" i="60" s="1"/>
  <c r="S65" i="60"/>
  <c r="S113" i="60"/>
  <c r="S101" i="60"/>
  <c r="S85" i="60"/>
  <c r="S62" i="60"/>
  <c r="S94" i="60"/>
  <c r="S100" i="60"/>
  <c r="S79" i="60"/>
  <c r="S111" i="60"/>
  <c r="S64" i="60"/>
  <c r="S66" i="60"/>
  <c r="S98" i="60"/>
  <c r="S59" i="60"/>
  <c r="S91" i="60"/>
  <c r="S60" i="60"/>
  <c r="S88" i="60"/>
  <c r="S108" i="60"/>
  <c r="Q1034" i="60"/>
  <c r="R1034" i="60" s="1"/>
  <c r="S1034" i="60" s="1"/>
  <c r="Q961" i="60"/>
  <c r="R961" i="60" s="1"/>
  <c r="S961" i="60" s="1"/>
  <c r="S45" i="60"/>
  <c r="S49" i="60"/>
  <c r="S133" i="60"/>
  <c r="Q1054" i="60"/>
  <c r="R1054" i="60" s="1"/>
  <c r="S1054" i="60" s="1"/>
  <c r="S51" i="60"/>
  <c r="Q998" i="60"/>
  <c r="R998" i="60" s="1"/>
  <c r="S998" i="60" s="1"/>
  <c r="Q1022" i="60"/>
  <c r="R1022" i="60" s="1"/>
  <c r="S1022" i="60" s="1"/>
  <c r="S145" i="60"/>
  <c r="S147" i="60"/>
  <c r="S148" i="60"/>
  <c r="Q881" i="60"/>
  <c r="R881" i="60" s="1"/>
  <c r="S881" i="60" s="1"/>
  <c r="Q865" i="60"/>
  <c r="R865" i="60" s="1"/>
  <c r="S865" i="60" s="1"/>
  <c r="Q857" i="60"/>
  <c r="R857" i="60" s="1"/>
  <c r="S857" i="60" s="1"/>
  <c r="Q849" i="60"/>
  <c r="R849" i="60" s="1"/>
  <c r="S849" i="60" s="1"/>
  <c r="Q841" i="60"/>
  <c r="R841" i="60" s="1"/>
  <c r="S841" i="60" s="1"/>
  <c r="Q833" i="60"/>
  <c r="R833" i="60" s="1"/>
  <c r="S833" i="60" s="1"/>
  <c r="Q821" i="60"/>
  <c r="R821" i="60" s="1"/>
  <c r="S821" i="60" s="1"/>
  <c r="D12" i="776"/>
  <c r="R269" i="60"/>
  <c r="R198" i="60"/>
  <c r="D8" i="776"/>
  <c r="S34" i="60"/>
  <c r="D4" i="776"/>
  <c r="R157" i="60"/>
  <c r="E5" i="776" s="1"/>
  <c r="S41" i="60"/>
  <c r="Q889" i="60"/>
  <c r="R889" i="60" s="1"/>
  <c r="S889" i="60" s="1"/>
  <c r="S93" i="60"/>
  <c r="S97" i="60"/>
  <c r="S81" i="60"/>
  <c r="S70" i="60"/>
  <c r="S102" i="60"/>
  <c r="S55" i="60"/>
  <c r="S87" i="60"/>
  <c r="S119" i="60"/>
  <c r="S72" i="60"/>
  <c r="S74" i="60"/>
  <c r="S106" i="60"/>
  <c r="S67" i="60"/>
  <c r="S99" i="60"/>
  <c r="S68" i="60"/>
  <c r="S96" i="60"/>
  <c r="S116" i="60"/>
  <c r="Q990" i="60"/>
  <c r="R990" i="60" s="1"/>
  <c r="S990" i="60" s="1"/>
  <c r="Q885" i="60"/>
  <c r="R885" i="60" s="1"/>
  <c r="S885" i="60" s="1"/>
  <c r="Q893" i="60"/>
  <c r="R893" i="60" s="1"/>
  <c r="S893" i="60" s="1"/>
  <c r="Q933" i="60"/>
  <c r="R933" i="60" s="1"/>
  <c r="S933" i="60" s="1"/>
  <c r="S46" i="60"/>
  <c r="S50" i="60"/>
  <c r="Q1038" i="60"/>
  <c r="R1038" i="60" s="1"/>
  <c r="S1038" i="60" s="1"/>
  <c r="Q1070" i="60"/>
  <c r="R1070" i="60" s="1"/>
  <c r="S1070" i="60" s="1"/>
  <c r="Q949" i="60"/>
  <c r="R949" i="60" s="1"/>
  <c r="S949" i="60" s="1"/>
  <c r="Q969" i="60"/>
  <c r="R969" i="60" s="1"/>
  <c r="S969" i="60" s="1"/>
  <c r="S52" i="60"/>
  <c r="Q977" i="60"/>
  <c r="R977" i="60" s="1"/>
  <c r="S977" i="60" s="1"/>
  <c r="Q1006" i="60"/>
  <c r="R1006" i="60" s="1"/>
  <c r="S1006" i="60" s="1"/>
  <c r="S137" i="60"/>
  <c r="Q1042" i="60"/>
  <c r="R1042" i="60" s="1"/>
  <c r="S1042" i="60" s="1"/>
  <c r="Q1058" i="60"/>
  <c r="R1058" i="60" s="1"/>
  <c r="S1058" i="60" s="1"/>
  <c r="Q1090" i="60"/>
  <c r="R1090" i="60" s="1"/>
  <c r="S1090" i="60" s="1"/>
  <c r="Q901" i="60"/>
  <c r="R901" i="60" s="1"/>
  <c r="S901" i="60" s="1"/>
  <c r="Q985" i="60"/>
  <c r="R985" i="60" s="1"/>
  <c r="S985" i="60" s="1"/>
  <c r="S146" i="60"/>
  <c r="S149" i="60"/>
  <c r="Q1078" i="60"/>
  <c r="R1078" i="60" s="1"/>
  <c r="S1078" i="60" s="1"/>
  <c r="D16" i="776"/>
  <c r="R619" i="60"/>
  <c r="S160" i="60"/>
  <c r="S407" i="60"/>
  <c r="S40" i="60"/>
  <c r="S13" i="60"/>
  <c r="S39" i="60"/>
  <c r="S89" i="60"/>
  <c r="S73" i="60"/>
  <c r="S77" i="60"/>
  <c r="S61" i="60"/>
  <c r="S109" i="60"/>
  <c r="S78" i="60"/>
  <c r="S110" i="60"/>
  <c r="S63" i="60"/>
  <c r="S95" i="60"/>
  <c r="S92" i="60"/>
  <c r="S82" i="60"/>
  <c r="S114" i="60"/>
  <c r="S75" i="60"/>
  <c r="S107" i="60"/>
  <c r="S76" i="60"/>
  <c r="S104" i="60"/>
  <c r="Q971" i="60"/>
  <c r="R971" i="60" s="1"/>
  <c r="S971" i="60" s="1"/>
  <c r="Q1082" i="60"/>
  <c r="R1082" i="60" s="1"/>
  <c r="S1082" i="60" s="1"/>
  <c r="Q1098" i="60"/>
  <c r="R1098" i="60" s="1"/>
  <c r="S1098" i="60" s="1"/>
  <c r="Q869" i="60"/>
  <c r="R869" i="60" s="1"/>
  <c r="S869" i="60" s="1"/>
  <c r="S47" i="60"/>
  <c r="S43" i="60"/>
  <c r="Q975" i="60"/>
  <c r="R975" i="60" s="1"/>
  <c r="S975" i="60" s="1"/>
  <c r="Q1018" i="60"/>
  <c r="R1018" i="60" s="1"/>
  <c r="S1018" i="60" s="1"/>
  <c r="Q897" i="60"/>
  <c r="R897" i="60" s="1"/>
  <c r="S897" i="60" s="1"/>
  <c r="Q905" i="60"/>
  <c r="R905" i="60" s="1"/>
  <c r="S905" i="60" s="1"/>
  <c r="Q917" i="60"/>
  <c r="R917" i="60" s="1"/>
  <c r="S917" i="60" s="1"/>
  <c r="S455" i="60"/>
  <c r="Q981" i="60"/>
  <c r="R981" i="60" s="1"/>
  <c r="S981" i="60" s="1"/>
  <c r="S135" i="60"/>
  <c r="Q1026" i="60"/>
  <c r="R1026" i="60" s="1"/>
  <c r="S1026" i="60" s="1"/>
  <c r="Q1086" i="60"/>
  <c r="R1086" i="60" s="1"/>
  <c r="S1086" i="60" s="1"/>
  <c r="Q929" i="60"/>
  <c r="R929" i="60" s="1"/>
  <c r="S929" i="60" s="1"/>
  <c r="S131" i="60"/>
  <c r="Q1010" i="60"/>
  <c r="R1010" i="60" s="1"/>
  <c r="S1010" i="60" s="1"/>
  <c r="Q1030" i="60"/>
  <c r="R1030" i="60" s="1"/>
  <c r="S1030" i="60" s="1"/>
  <c r="S150" i="60"/>
  <c r="Q861" i="60"/>
  <c r="R861" i="60" s="1"/>
  <c r="S861" i="60" s="1"/>
  <c r="Q853" i="60"/>
  <c r="R853" i="60" s="1"/>
  <c r="S853" i="60" s="1"/>
  <c r="Q845" i="60"/>
  <c r="R845" i="60" s="1"/>
  <c r="S845" i="60" s="1"/>
  <c r="Q837" i="60"/>
  <c r="R837" i="60" s="1"/>
  <c r="S837" i="60" s="1"/>
  <c r="Q829" i="60"/>
  <c r="R829" i="60" s="1"/>
  <c r="S829" i="60" s="1"/>
  <c r="S12" i="60"/>
  <c r="S38" i="60"/>
  <c r="S11" i="60"/>
  <c r="S37" i="60"/>
  <c r="Q953" i="60"/>
  <c r="R953" i="60" s="1"/>
  <c r="S953" i="60" s="1"/>
  <c r="Q967" i="60"/>
  <c r="R967" i="60" s="1"/>
  <c r="S967" i="60" s="1"/>
  <c r="S69" i="60"/>
  <c r="S117" i="60"/>
  <c r="S57" i="60"/>
  <c r="S105" i="60"/>
  <c r="S54" i="60"/>
  <c r="S86" i="60"/>
  <c r="S118" i="60"/>
  <c r="S71" i="60"/>
  <c r="S103" i="60"/>
  <c r="S56" i="60"/>
  <c r="S58" i="60"/>
  <c r="S90" i="60"/>
  <c r="S84" i="60"/>
  <c r="S83" i="60"/>
  <c r="S115" i="60"/>
  <c r="S80" i="60"/>
  <c r="S112" i="60"/>
  <c r="S132" i="60"/>
  <c r="Q1050" i="60"/>
  <c r="R1050" i="60" s="1"/>
  <c r="S1050" i="60" s="1"/>
  <c r="Q1062" i="60"/>
  <c r="R1062" i="60" s="1"/>
  <c r="S1062" i="60" s="1"/>
  <c r="Q921" i="60"/>
  <c r="R921" i="60" s="1"/>
  <c r="S921" i="60" s="1"/>
  <c r="Q965" i="60"/>
  <c r="R965" i="60" s="1"/>
  <c r="S965" i="60" s="1"/>
  <c r="S48" i="60"/>
  <c r="S44" i="60"/>
  <c r="Q994" i="60"/>
  <c r="R994" i="60" s="1"/>
  <c r="S994" i="60" s="1"/>
  <c r="Q1014" i="60"/>
  <c r="R1014" i="60" s="1"/>
  <c r="S1014" i="60" s="1"/>
  <c r="Q1046" i="60"/>
  <c r="R1046" i="60" s="1"/>
  <c r="S1046" i="60" s="1"/>
  <c r="Q1066" i="60"/>
  <c r="R1066" i="60" s="1"/>
  <c r="S1066" i="60" s="1"/>
  <c r="S456" i="60"/>
  <c r="S121" i="60"/>
  <c r="S134" i="60"/>
  <c r="S136" i="60"/>
  <c r="Q1094" i="60"/>
  <c r="R1094" i="60" s="1"/>
  <c r="S1094" i="60" s="1"/>
  <c r="Q873" i="60"/>
  <c r="R873" i="60" s="1"/>
  <c r="S873" i="60" s="1"/>
  <c r="Q957" i="60"/>
  <c r="R957" i="60" s="1"/>
  <c r="S957" i="60" s="1"/>
  <c r="S120" i="60"/>
  <c r="Q987" i="60"/>
  <c r="R987" i="60" s="1"/>
  <c r="S987" i="60" s="1"/>
  <c r="S130" i="60"/>
  <c r="S151" i="60"/>
  <c r="N1101" i="60"/>
  <c r="Q1101" i="60" l="1"/>
  <c r="S8" i="60"/>
  <c r="R7" i="60"/>
  <c r="S7" i="60" s="1"/>
  <c r="T7" i="60" s="1"/>
  <c r="S269" i="60"/>
  <c r="E13" i="776"/>
  <c r="E14" i="776" s="1"/>
  <c r="D20" i="776"/>
  <c r="S805" i="60"/>
  <c r="E21" i="776"/>
  <c r="E2" i="776"/>
  <c r="S619" i="60"/>
  <c r="E50" i="776"/>
  <c r="E42" i="776"/>
  <c r="E17" i="776"/>
  <c r="E18" i="776" s="1"/>
  <c r="E30" i="776"/>
  <c r="E58" i="776"/>
  <c r="E46" i="776"/>
  <c r="E6" i="776"/>
  <c r="S198" i="60"/>
  <c r="E9" i="776"/>
  <c r="E10" i="776" s="1"/>
  <c r="S157" i="60"/>
  <c r="S1101" i="60" l="1"/>
  <c r="R1101" i="60"/>
  <c r="T1101" i="60"/>
  <c r="D69" i="776" s="1"/>
  <c r="E22" i="776"/>
  <c r="O1101" i="60"/>
  <c r="E70" i="776" l="1"/>
</calcChain>
</file>

<file path=xl/sharedStrings.xml><?xml version="1.0" encoding="utf-8"?>
<sst xmlns="http://schemas.openxmlformats.org/spreadsheetml/2006/main" count="108" uniqueCount="75">
  <si>
    <t xml:space="preserve"> TOPLAM</t>
  </si>
  <si>
    <t>Sıra</t>
  </si>
  <si>
    <t>Birikmiş Amortisman</t>
  </si>
  <si>
    <t>Sabit Kıymet Tutarı</t>
  </si>
  <si>
    <t>1-</t>
  </si>
  <si>
    <t>2-</t>
  </si>
  <si>
    <t>3-</t>
  </si>
  <si>
    <t>4-</t>
  </si>
  <si>
    <t>Açıklama</t>
  </si>
  <si>
    <t>Düzeltmeye Esas Tarih</t>
  </si>
  <si>
    <t>Net Aktif Farkı</t>
  </si>
  <si>
    <t>257-Birikmiş Amortismanlar Enflasyon Fark Hs.</t>
  </si>
  <si>
    <t>522-Yeniden Değerleme Değer Artış Fonu</t>
  </si>
  <si>
    <t>689-Diğer Olağandışı Gider ve Zararlar (KKEG)</t>
  </si>
  <si>
    <t>360-Ödenecek Vergi ve Fonlar</t>
  </si>
  <si>
    <t>Aktife Giriş Tarihi</t>
  </si>
  <si>
    <t>Hesap Kodu</t>
  </si>
  <si>
    <t>Amortisman Oranı %</t>
  </si>
  <si>
    <t>Aktife Girdiği Tarihten Sonraki Ay</t>
  </si>
  <si>
    <t>Birikmiş Amortisman Tutarı</t>
  </si>
  <si>
    <t>250- Arazi ve Arsalar</t>
  </si>
  <si>
    <t>257-Birikmiş Amortismanlar</t>
  </si>
  <si>
    <t>251- Yer altı Yerüstü Düzenleri</t>
  </si>
  <si>
    <t>252- Binalar</t>
  </si>
  <si>
    <t>YENİDEN DEĞERLEME FARKI</t>
  </si>
  <si>
    <t>Sabit Kıymet Farkı</t>
  </si>
  <si>
    <t>B. Amort. Farkı</t>
  </si>
  <si>
    <t>YENİDEN DEĞERLEME ÖNCESİ</t>
  </si>
  <si>
    <t>YENİDEN DEĞERLEME SONRASI</t>
  </si>
  <si>
    <t>Vergi</t>
  </si>
  <si>
    <t>Evet</t>
  </si>
  <si>
    <t>Hayır</t>
  </si>
  <si>
    <t>Aktife Giriş Bedeli</t>
  </si>
  <si>
    <t>5-</t>
  </si>
  <si>
    <t>6-</t>
  </si>
  <si>
    <t>7-</t>
  </si>
  <si>
    <t>8-</t>
  </si>
  <si>
    <t>9-</t>
  </si>
  <si>
    <t>253- Tesis Makine ve Cihazlar</t>
  </si>
  <si>
    <t>254- Taşıtlar</t>
  </si>
  <si>
    <t>255- Demirbaşlar</t>
  </si>
  <si>
    <t>260- Haklar</t>
  </si>
  <si>
    <t>263- Araştırma ve Geliştirme Giderleri</t>
  </si>
  <si>
    <t>256- Diğer Maddi Duran Varlıklar</t>
  </si>
  <si>
    <t>264- Özel Maliyetler</t>
  </si>
  <si>
    <t>267- Diğer Maddi Olmayan Duran Varlıklar</t>
  </si>
  <si>
    <t>272- Hazırlık Ve Geliştirme Giderleri</t>
  </si>
  <si>
    <t>261- Şerefiye</t>
  </si>
  <si>
    <t>262- Kuruluş Ve Örgütlenme Giderleri</t>
  </si>
  <si>
    <t>271- Arama Giderleri</t>
  </si>
  <si>
    <t>277- Diğer Özel Tükenmeye Tabi Varlıklar</t>
  </si>
  <si>
    <t>294- Elden Çıkarılacak Stoklar Ve Maddi Duran Varlıklar</t>
  </si>
  <si>
    <t>10-</t>
  </si>
  <si>
    <t>11-</t>
  </si>
  <si>
    <t>12-</t>
  </si>
  <si>
    <t>13-</t>
  </si>
  <si>
    <t>14-</t>
  </si>
  <si>
    <t>15-</t>
  </si>
  <si>
    <t>16-</t>
  </si>
  <si>
    <t>17-</t>
  </si>
  <si>
    <t>Satır Etiketleri</t>
  </si>
  <si>
    <t>(boş)</t>
  </si>
  <si>
    <t>Genel Toplam</t>
  </si>
  <si>
    <t>Toplam Sabit Kıymet Tutarı</t>
  </si>
  <si>
    <t>Toplam Birikmiş Amortisman</t>
  </si>
  <si>
    <t>Toplam Sabit Kıymet Tutarı2</t>
  </si>
  <si>
    <t>Toplam Birikmiş Amortisman Tutarı</t>
  </si>
  <si>
    <t>Toplam Sabit Kıymet Farkı</t>
  </si>
  <si>
    <t>Toplam Net Aktif Farkı</t>
  </si>
  <si>
    <t>Toplam B. Amort. Farkı</t>
  </si>
  <si>
    <t>Toplam Vergi</t>
  </si>
  <si>
    <t>7144 Sy Kanun Kapsamında Yeniden Değerleme Yapıldı mı?</t>
  </si>
  <si>
    <t>213 Sayılı VUK Geçici 31. Madde Yeniden Değerleme Tablosu (7326 Sayılı Kanun)</t>
  </si>
  <si>
    <t>Yeniden Değerleme Oranı</t>
  </si>
  <si>
    <t>Net Aktif Değeri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</si>
</sst>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₺_-;\-* #,##0.00\ _₺_-;_-* &quot;-&quot;??\ _₺_-;_-@_-"/>
    <numFmt numFmtId="165" formatCode="_-* #,##0\ _T_L_-;\-* #,##0\ _T_L_-;_-* &quot;-&quot;\ _T_L_-;_-@_-"/>
    <numFmt numFmtId="166" formatCode="_-* #,##0.00\ _T_L_-;\-* #,##0.00\ _T_L_-;_-* &quot;-&quot;??\ _T_L_-;_-@_-"/>
    <numFmt numFmtId="167" formatCode="[$-41F]mmmm\ yy;@"/>
    <numFmt numFmtId="168" formatCode="#,##0.00000"/>
    <numFmt numFmtId="169" formatCode="#,##0.000000"/>
    <numFmt numFmtId="170" formatCode="dd/mm/yyyy;@"/>
  </numFmts>
  <fonts count="16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color indexed="8"/>
      <name val="Arial"/>
      <family val="2"/>
      <charset val="162"/>
    </font>
    <font>
      <sz val="9"/>
      <name val="Arial"/>
      <family val="2"/>
      <charset val="162"/>
    </font>
    <font>
      <sz val="8"/>
      <name val="Arial Tur"/>
      <charset val="162"/>
    </font>
    <font>
      <b/>
      <sz val="10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name val="Arial"/>
      <family val="2"/>
      <charset val="162"/>
    </font>
    <font>
      <sz val="11"/>
      <color indexed="8"/>
      <name val="Calibri"/>
      <family val="2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7" fillId="0" borderId="0"/>
    <xf numFmtId="0" fontId="7" fillId="0" borderId="0"/>
    <xf numFmtId="164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5" fillId="0" borderId="0"/>
  </cellStyleXfs>
  <cellXfs count="102">
    <xf numFmtId="0" fontId="0" fillId="0" borderId="0" xfId="0"/>
    <xf numFmtId="0" fontId="4" fillId="0" borderId="0" xfId="0" applyFont="1" applyBorder="1"/>
    <xf numFmtId="167" fontId="4" fillId="0" borderId="0" xfId="0" applyNumberFormat="1" applyFont="1" applyBorder="1" applyAlignment="1">
      <alignment horizontal="left"/>
    </xf>
    <xf numFmtId="168" fontId="4" fillId="0" borderId="0" xfId="0" applyNumberFormat="1" applyFont="1" applyBorder="1"/>
    <xf numFmtId="0" fontId="0" fillId="0" borderId="0" xfId="0" applyFill="1"/>
    <xf numFmtId="2" fontId="4" fillId="0" borderId="0" xfId="13" applyNumberFormat="1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Protection="1"/>
    <xf numFmtId="0" fontId="4" fillId="0" borderId="0" xfId="0" applyFont="1"/>
    <xf numFmtId="3" fontId="4" fillId="0" borderId="0" xfId="0" applyNumberFormat="1" applyFont="1"/>
    <xf numFmtId="2" fontId="4" fillId="0" borderId="0" xfId="16" applyNumberFormat="1" applyFont="1" applyBorder="1"/>
    <xf numFmtId="0" fontId="4" fillId="0" borderId="0" xfId="0" applyNumberFormat="1" applyFont="1" applyBorder="1"/>
    <xf numFmtId="169" fontId="4" fillId="0" borderId="0" xfId="0" applyNumberFormat="1" applyFont="1" applyBorder="1"/>
    <xf numFmtId="169" fontId="4" fillId="0" borderId="0" xfId="0" applyNumberFormat="1" applyFont="1" applyBorder="1" applyAlignment="1">
      <alignment horizontal="left"/>
    </xf>
    <xf numFmtId="0" fontId="10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2" fontId="10" fillId="0" borderId="0" xfId="0" applyNumberFormat="1" applyFont="1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Protection="1">
      <protection locked="0"/>
    </xf>
    <xf numFmtId="0" fontId="8" fillId="0" borderId="0" xfId="17" applyFont="1" applyFill="1" applyBorder="1" applyProtection="1">
      <protection locked="0"/>
    </xf>
    <xf numFmtId="3" fontId="8" fillId="0" borderId="0" xfId="17" applyNumberFormat="1" applyFont="1" applyFill="1" applyBorder="1" applyProtection="1">
      <protection locked="0"/>
    </xf>
    <xf numFmtId="4" fontId="8" fillId="0" borderId="0" xfId="17" applyNumberFormat="1" applyFont="1" applyProtection="1">
      <protection locked="0"/>
    </xf>
    <xf numFmtId="4" fontId="8" fillId="0" borderId="0" xfId="17" applyNumberFormat="1" applyFont="1" applyFill="1" applyBorder="1" applyProtection="1">
      <protection locked="0"/>
    </xf>
    <xf numFmtId="0" fontId="7" fillId="2" borderId="3" xfId="17" applyFont="1" applyFill="1" applyBorder="1" applyProtection="1">
      <protection locked="0"/>
    </xf>
    <xf numFmtId="3" fontId="8" fillId="2" borderId="2" xfId="17" applyNumberFormat="1" applyFont="1" applyFill="1" applyBorder="1" applyProtection="1">
      <protection locked="0"/>
    </xf>
    <xf numFmtId="4" fontId="8" fillId="2" borderId="5" xfId="17" applyNumberFormat="1" applyFont="1" applyFill="1" applyBorder="1" applyProtection="1">
      <protection locked="0"/>
    </xf>
    <xf numFmtId="0" fontId="8" fillId="2" borderId="6" xfId="17" applyFont="1" applyFill="1" applyBorder="1" applyProtection="1">
      <protection locked="0"/>
    </xf>
    <xf numFmtId="3" fontId="8" fillId="2" borderId="7" xfId="17" applyNumberFormat="1" applyFont="1" applyFill="1" applyBorder="1" applyProtection="1">
      <protection locked="0"/>
    </xf>
    <xf numFmtId="4" fontId="8" fillId="2" borderId="8" xfId="17" applyNumberFormat="1" applyFont="1" applyFill="1" applyBorder="1" applyProtection="1">
      <protection locked="0"/>
    </xf>
    <xf numFmtId="0" fontId="8" fillId="2" borderId="13" xfId="17" applyFont="1" applyFill="1" applyBorder="1" applyProtection="1">
      <protection locked="0"/>
    </xf>
    <xf numFmtId="3" fontId="7" fillId="2" borderId="0" xfId="17" applyNumberFormat="1" applyFont="1" applyFill="1" applyBorder="1" applyProtection="1">
      <protection locked="0"/>
    </xf>
    <xf numFmtId="4" fontId="8" fillId="2" borderId="14" xfId="17" applyNumberFormat="1" applyFont="1" applyFill="1" applyBorder="1" applyProtection="1">
      <protection locked="0"/>
    </xf>
    <xf numFmtId="3" fontId="8" fillId="2" borderId="0" xfId="17" applyNumberFormat="1" applyFont="1" applyFill="1" applyBorder="1" applyProtection="1">
      <protection locked="0"/>
    </xf>
    <xf numFmtId="4" fontId="8" fillId="2" borderId="4" xfId="17" applyNumberFormat="1" applyFont="1" applyFill="1" applyBorder="1" applyProtection="1"/>
    <xf numFmtId="4" fontId="8" fillId="2" borderId="9" xfId="17" applyNumberFormat="1" applyFont="1" applyFill="1" applyBorder="1" applyProtection="1"/>
    <xf numFmtId="4" fontId="8" fillId="2" borderId="1" xfId="17" applyNumberFormat="1" applyFont="1" applyFill="1" applyBorder="1" applyProtection="1"/>
    <xf numFmtId="3" fontId="7" fillId="2" borderId="7" xfId="17" applyNumberFormat="1" applyFont="1" applyFill="1" applyBorder="1" applyProtection="1">
      <protection locked="0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4" fontId="9" fillId="0" borderId="18" xfId="0" applyNumberFormat="1" applyFont="1" applyFill="1" applyBorder="1" applyAlignment="1" applyProtection="1">
      <alignment horizontal="right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4" fontId="9" fillId="0" borderId="17" xfId="0" applyNumberFormat="1" applyFont="1" applyFill="1" applyBorder="1" applyAlignment="1" applyProtection="1">
      <alignment horizontal="right"/>
      <protection locked="0"/>
    </xf>
    <xf numFmtId="3" fontId="10" fillId="2" borderId="19" xfId="0" applyNumberFormat="1" applyFont="1" applyFill="1" applyBorder="1" applyAlignment="1" applyProtection="1">
      <alignment vertical="center"/>
    </xf>
    <xf numFmtId="3" fontId="10" fillId="2" borderId="19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4" fontId="10" fillId="0" borderId="0" xfId="0" applyNumberFormat="1" applyFont="1"/>
    <xf numFmtId="170" fontId="10" fillId="0" borderId="0" xfId="0" applyNumberFormat="1" applyFont="1" applyAlignment="1" applyProtection="1">
      <protection locked="0"/>
    </xf>
    <xf numFmtId="170" fontId="10" fillId="0" borderId="0" xfId="0" applyNumberFormat="1" applyFont="1" applyAlignment="1" applyProtection="1">
      <alignment horizontal="center" vertical="center"/>
      <protection locked="0"/>
    </xf>
    <xf numFmtId="170" fontId="9" fillId="0" borderId="17" xfId="0" applyNumberFormat="1" applyFont="1" applyFill="1" applyBorder="1" applyAlignment="1" applyProtection="1">
      <alignment horizontal="center"/>
      <protection locked="0"/>
    </xf>
    <xf numFmtId="170" fontId="4" fillId="0" borderId="0" xfId="0" applyNumberFormat="1" applyFont="1"/>
    <xf numFmtId="4" fontId="10" fillId="0" borderId="0" xfId="0" applyNumberFormat="1" applyFont="1" applyAlignment="1" applyProtection="1">
      <protection locked="0"/>
    </xf>
    <xf numFmtId="4" fontId="10" fillId="0" borderId="0" xfId="0" applyNumberFormat="1" applyFont="1" applyAlignment="1" applyProtection="1">
      <alignment horizontal="center" vertical="center"/>
      <protection locked="0"/>
    </xf>
    <xf numFmtId="4" fontId="10" fillId="2" borderId="19" xfId="0" applyNumberFormat="1" applyFont="1" applyFill="1" applyBorder="1" applyAlignment="1" applyProtection="1">
      <alignment vertical="center"/>
    </xf>
    <xf numFmtId="4" fontId="4" fillId="0" borderId="0" xfId="0" applyNumberFormat="1" applyFont="1"/>
    <xf numFmtId="168" fontId="9" fillId="0" borderId="17" xfId="0" applyNumberFormat="1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170" fontId="3" fillId="2" borderId="12" xfId="0" applyNumberFormat="1" applyFont="1" applyFill="1" applyBorder="1" applyAlignment="1" applyProtection="1">
      <alignment horizontal="center" wrapText="1"/>
      <protection locked="0"/>
    </xf>
    <xf numFmtId="4" fontId="3" fillId="2" borderId="12" xfId="0" applyNumberFormat="1" applyFont="1" applyFill="1" applyBorder="1" applyAlignment="1" applyProtection="1">
      <alignment horizontal="center" wrapText="1"/>
      <protection locked="0"/>
    </xf>
    <xf numFmtId="4" fontId="4" fillId="0" borderId="18" xfId="0" applyNumberFormat="1" applyFont="1" applyFill="1" applyBorder="1" applyAlignment="1" applyProtection="1">
      <alignment vertical="center"/>
      <protection locked="0"/>
    </xf>
    <xf numFmtId="4" fontId="9" fillId="0" borderId="18" xfId="0" applyNumberFormat="1" applyFont="1" applyFill="1" applyBorder="1" applyAlignment="1" applyProtection="1">
      <alignment vertical="center"/>
    </xf>
    <xf numFmtId="4" fontId="4" fillId="0" borderId="18" xfId="0" applyNumberFormat="1" applyFont="1" applyFill="1" applyBorder="1" applyAlignment="1" applyProtection="1">
      <alignment vertical="center"/>
    </xf>
    <xf numFmtId="1" fontId="4" fillId="0" borderId="0" xfId="0" applyNumberFormat="1" applyFont="1" applyFill="1"/>
    <xf numFmtId="0" fontId="4" fillId="0" borderId="0" xfId="0" applyFont="1" applyFill="1" applyProtection="1">
      <protection hidden="1"/>
    </xf>
    <xf numFmtId="0" fontId="4" fillId="0" borderId="0" xfId="0" applyFont="1" applyFill="1"/>
    <xf numFmtId="4" fontId="4" fillId="0" borderId="0" xfId="0" applyNumberFormat="1" applyFont="1" applyFill="1"/>
    <xf numFmtId="4" fontId="4" fillId="0" borderId="17" xfId="0" applyNumberFormat="1" applyFont="1" applyFill="1" applyBorder="1" applyAlignment="1" applyProtection="1">
      <alignment vertical="center"/>
      <protection locked="0"/>
    </xf>
    <xf numFmtId="4" fontId="9" fillId="0" borderId="17" xfId="0" applyNumberFormat="1" applyFont="1" applyFill="1" applyBorder="1" applyAlignment="1" applyProtection="1">
      <alignment vertical="center"/>
    </xf>
    <xf numFmtId="4" fontId="4" fillId="0" borderId="17" xfId="0" applyNumberFormat="1" applyFont="1" applyFill="1" applyBorder="1" applyAlignment="1" applyProtection="1">
      <alignment vertical="center"/>
    </xf>
    <xf numFmtId="4" fontId="9" fillId="0" borderId="20" xfId="0" applyNumberFormat="1" applyFont="1" applyFill="1" applyBorder="1" applyAlignment="1" applyProtection="1">
      <alignment vertical="center"/>
    </xf>
    <xf numFmtId="0" fontId="4" fillId="0" borderId="17" xfId="22" applyFont="1" applyFill="1" applyBorder="1" applyAlignment="1">
      <alignment vertical="center"/>
    </xf>
    <xf numFmtId="170" fontId="4" fillId="0" borderId="17" xfId="22" applyNumberFormat="1" applyFont="1" applyFill="1" applyBorder="1" applyAlignment="1">
      <alignment horizontal="center" vertical="center"/>
    </xf>
    <xf numFmtId="4" fontId="4" fillId="0" borderId="17" xfId="22" applyNumberFormat="1" applyFont="1" applyFill="1" applyBorder="1" applyAlignment="1">
      <alignment vertical="center"/>
    </xf>
    <xf numFmtId="167" fontId="4" fillId="0" borderId="17" xfId="0" applyNumberFormat="1" applyFont="1" applyFill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center"/>
    </xf>
    <xf numFmtId="4" fontId="4" fillId="0" borderId="17" xfId="0" applyNumberFormat="1" applyFont="1" applyFill="1" applyBorder="1" applyAlignment="1" applyProtection="1">
      <alignment horizontal="center"/>
    </xf>
    <xf numFmtId="4" fontId="0" fillId="0" borderId="0" xfId="0" applyNumberFormat="1"/>
    <xf numFmtId="14" fontId="4" fillId="0" borderId="0" xfId="0" applyNumberFormat="1" applyFont="1" applyFill="1"/>
    <xf numFmtId="2" fontId="4" fillId="0" borderId="0" xfId="0" applyNumberFormat="1" applyFont="1" applyFill="1"/>
    <xf numFmtId="167" fontId="9" fillId="0" borderId="17" xfId="0" applyNumberFormat="1" applyFont="1" applyFill="1" applyBorder="1" applyAlignment="1" applyProtection="1">
      <alignment horizontal="center" vertical="center"/>
    </xf>
    <xf numFmtId="170" fontId="9" fillId="0" borderId="21" xfId="0" applyNumberFormat="1" applyFont="1" applyFill="1" applyBorder="1" applyAlignment="1" applyProtection="1">
      <alignment horizontal="center"/>
      <protection locked="0"/>
    </xf>
    <xf numFmtId="4" fontId="9" fillId="0" borderId="17" xfId="0" applyNumberFormat="1" applyFont="1" applyFill="1" applyBorder="1" applyAlignment="1" applyProtection="1">
      <alignment horizontal="right"/>
    </xf>
    <xf numFmtId="4" fontId="9" fillId="0" borderId="20" xfId="0" applyNumberFormat="1" applyFont="1" applyFill="1" applyBorder="1" applyAlignment="1" applyProtection="1">
      <alignment horizontal="right"/>
    </xf>
    <xf numFmtId="3" fontId="10" fillId="2" borderId="19" xfId="0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</cellXfs>
  <cellStyles count="30">
    <cellStyle name="Comma [0] 2" xfId="1" xr:uid="{00000000-0005-0000-0000-000000000000}"/>
    <cellStyle name="Comma [0] 2 2" xfId="19" xr:uid="{00000000-0005-0000-0000-000001000000}"/>
    <cellStyle name="Comma [0] 3" xfId="2" xr:uid="{00000000-0005-0000-0000-000002000000}"/>
    <cellStyle name="Comma [0] 3 2" xfId="20" xr:uid="{00000000-0005-0000-0000-000003000000}"/>
    <cellStyle name="Comma 2" xfId="3" xr:uid="{00000000-0005-0000-0000-000004000000}"/>
    <cellStyle name="Comma 2 2" xfId="21" xr:uid="{00000000-0005-0000-0000-000005000000}"/>
    <cellStyle name="Köprü 2" xfId="4" xr:uid="{00000000-0005-0000-0000-000006000000}"/>
    <cellStyle name="Normal" xfId="0" builtinId="0"/>
    <cellStyle name="Normal 2" xfId="5" xr:uid="{00000000-0005-0000-0000-000008000000}"/>
    <cellStyle name="Normal 2 2" xfId="6" xr:uid="{00000000-0005-0000-0000-000009000000}"/>
    <cellStyle name="Normal 2 2 2" xfId="7" xr:uid="{00000000-0005-0000-0000-00000A000000}"/>
    <cellStyle name="Normal 2 2 2 2" xfId="22" xr:uid="{00000000-0005-0000-0000-00000B000000}"/>
    <cellStyle name="Normal 2 2 3" xfId="8" xr:uid="{00000000-0005-0000-0000-00000C000000}"/>
    <cellStyle name="Normal 2 2 3 2" xfId="23" xr:uid="{00000000-0005-0000-0000-00000D000000}"/>
    <cellStyle name="Normal 2 2 4" xfId="9" xr:uid="{00000000-0005-0000-0000-00000E000000}"/>
    <cellStyle name="Normal 2 2 4 2" xfId="24" xr:uid="{00000000-0005-0000-0000-00000F000000}"/>
    <cellStyle name="Normal 2 3" xfId="10" xr:uid="{00000000-0005-0000-0000-000010000000}"/>
    <cellStyle name="Normal 2 4" xfId="11" xr:uid="{00000000-0005-0000-0000-000011000000}"/>
    <cellStyle name="Normal 3" xfId="12" xr:uid="{00000000-0005-0000-0000-000012000000}"/>
    <cellStyle name="Normal 3 2" xfId="13" xr:uid="{00000000-0005-0000-0000-000013000000}"/>
    <cellStyle name="Normal 3 2 2" xfId="26" xr:uid="{00000000-0005-0000-0000-000014000000}"/>
    <cellStyle name="Normal 3 3" xfId="25" xr:uid="{00000000-0005-0000-0000-000015000000}"/>
    <cellStyle name="Normal 4" xfId="14" xr:uid="{00000000-0005-0000-0000-000016000000}"/>
    <cellStyle name="Normal 4 2" xfId="27" xr:uid="{00000000-0005-0000-0000-000017000000}"/>
    <cellStyle name="Normal 5" xfId="15" xr:uid="{00000000-0005-0000-0000-000018000000}"/>
    <cellStyle name="Normal 5 2" xfId="28" xr:uid="{00000000-0005-0000-0000-000019000000}"/>
    <cellStyle name="Normal 6" xfId="16" xr:uid="{00000000-0005-0000-0000-00001A000000}"/>
    <cellStyle name="Normal 6 2" xfId="29" xr:uid="{00000000-0005-0000-0000-00001B000000}"/>
    <cellStyle name="Normal_Sayfa2" xfId="17" xr:uid="{00000000-0005-0000-0000-00001C000000}"/>
    <cellStyle name="Virgül 2" xfId="18" xr:uid="{00000000-0005-0000-0000-00001D000000}"/>
  </cellStyles>
  <dxfs count="360"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ciyes_ymmm\yedek\CARI-DOSYALAR\ERCIYES-YMM\enflasyon%20d&#252;zeltme-erciy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2"/>
      <sheetName val="Sayfa1"/>
      <sheetName val="Sayfa1 (5)"/>
      <sheetName val="Muhasebe Kayıtları"/>
      <sheetName val="Diğer Hesaplar"/>
      <sheetName val="252"/>
      <sheetName val="254"/>
      <sheetName val="255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25569</v>
          </cell>
          <cell r="B1">
            <v>393292.48800999997</v>
          </cell>
        </row>
        <row r="2">
          <cell r="A2">
            <v>25600</v>
          </cell>
          <cell r="B2">
            <v>388736.17693999998</v>
          </cell>
        </row>
        <row r="3">
          <cell r="A3">
            <v>25628</v>
          </cell>
          <cell r="B3">
            <v>392039.29898999998</v>
          </cell>
        </row>
        <row r="4">
          <cell r="A4">
            <v>25659</v>
          </cell>
          <cell r="B4">
            <v>392873.86907999997</v>
          </cell>
        </row>
        <row r="5">
          <cell r="A5">
            <v>25689</v>
          </cell>
          <cell r="B5">
            <v>394975.92294999998</v>
          </cell>
        </row>
        <row r="6">
          <cell r="A6">
            <v>25720</v>
          </cell>
          <cell r="B6">
            <v>401201.08695999999</v>
          </cell>
        </row>
        <row r="7">
          <cell r="A7">
            <v>25750</v>
          </cell>
          <cell r="B7">
            <v>410116.66667000001</v>
          </cell>
        </row>
        <row r="8">
          <cell r="A8">
            <v>25781</v>
          </cell>
          <cell r="B8">
            <v>401419.24959000002</v>
          </cell>
        </row>
        <row r="9">
          <cell r="A9">
            <v>25812</v>
          </cell>
          <cell r="B9">
            <v>394975.92294999998</v>
          </cell>
        </row>
        <row r="10">
          <cell r="A10">
            <v>25842</v>
          </cell>
          <cell r="B10">
            <v>390380.75092999998</v>
          </cell>
        </row>
        <row r="11">
          <cell r="A11">
            <v>25873</v>
          </cell>
          <cell r="B11">
            <v>385689.65516999998</v>
          </cell>
        </row>
        <row r="12">
          <cell r="A12">
            <v>25903</v>
          </cell>
          <cell r="B12">
            <v>378375.19221000001</v>
          </cell>
        </row>
        <row r="13">
          <cell r="A13">
            <v>25934</v>
          </cell>
          <cell r="B13">
            <v>362935.10324000003</v>
          </cell>
        </row>
        <row r="14">
          <cell r="A14">
            <v>25965</v>
          </cell>
          <cell r="B14">
            <v>355935.39055000001</v>
          </cell>
        </row>
        <row r="15">
          <cell r="A15">
            <v>25993</v>
          </cell>
          <cell r="B15">
            <v>353041.60689</v>
          </cell>
        </row>
        <row r="16">
          <cell r="A16">
            <v>26024</v>
          </cell>
          <cell r="B16">
            <v>350028.44949999999</v>
          </cell>
        </row>
        <row r="17">
          <cell r="A17">
            <v>26054</v>
          </cell>
          <cell r="B17">
            <v>345119.21458999999</v>
          </cell>
        </row>
        <row r="18">
          <cell r="A18">
            <v>26085</v>
          </cell>
          <cell r="B18">
            <v>347229.53904</v>
          </cell>
        </row>
        <row r="19">
          <cell r="A19">
            <v>26115</v>
          </cell>
          <cell r="B19">
            <v>332826.87105999998</v>
          </cell>
        </row>
        <row r="20">
          <cell r="A20">
            <v>26146</v>
          </cell>
          <cell r="B20">
            <v>329558.03571000003</v>
          </cell>
        </row>
        <row r="21">
          <cell r="A21">
            <v>26177</v>
          </cell>
          <cell r="B21">
            <v>330000</v>
          </cell>
        </row>
        <row r="22">
          <cell r="A22">
            <v>26207</v>
          </cell>
          <cell r="B22">
            <v>321240.20887999999</v>
          </cell>
        </row>
        <row r="23">
          <cell r="A23">
            <v>26238</v>
          </cell>
          <cell r="B23">
            <v>312668.36086000002</v>
          </cell>
        </row>
        <row r="24">
          <cell r="A24">
            <v>26268</v>
          </cell>
          <cell r="B24">
            <v>307587.5</v>
          </cell>
        </row>
        <row r="25">
          <cell r="A25">
            <v>26299</v>
          </cell>
          <cell r="B25">
            <v>300941.70403999998</v>
          </cell>
        </row>
        <row r="26">
          <cell r="A26">
            <v>26330</v>
          </cell>
          <cell r="B26">
            <v>291437.03119000001</v>
          </cell>
        </row>
        <row r="27">
          <cell r="A27">
            <v>26359</v>
          </cell>
          <cell r="B27">
            <v>292476.22820999997</v>
          </cell>
        </row>
        <row r="28">
          <cell r="A28">
            <v>26390</v>
          </cell>
          <cell r="B28">
            <v>292244.65558000002</v>
          </cell>
        </row>
        <row r="29">
          <cell r="A29">
            <v>26420</v>
          </cell>
          <cell r="B29">
            <v>288927.59295000002</v>
          </cell>
        </row>
        <row r="30">
          <cell r="A30">
            <v>26451</v>
          </cell>
          <cell r="B30">
            <v>287241.24514000001</v>
          </cell>
        </row>
        <row r="31">
          <cell r="A31">
            <v>26481</v>
          </cell>
          <cell r="B31">
            <v>282839.08046000003</v>
          </cell>
        </row>
        <row r="32">
          <cell r="A32">
            <v>26512</v>
          </cell>
          <cell r="B32">
            <v>281759.54197999998</v>
          </cell>
        </row>
        <row r="33">
          <cell r="A33">
            <v>26543</v>
          </cell>
          <cell r="B33">
            <v>279625</v>
          </cell>
        </row>
        <row r="34">
          <cell r="A34">
            <v>26573</v>
          </cell>
          <cell r="B34">
            <v>278149.96231999999</v>
          </cell>
        </row>
        <row r="35">
          <cell r="A35">
            <v>26604</v>
          </cell>
          <cell r="B35">
            <v>271500.55167000002</v>
          </cell>
        </row>
        <row r="36">
          <cell r="A36">
            <v>26634</v>
          </cell>
          <cell r="B36">
            <v>267661.34879999998</v>
          </cell>
        </row>
        <row r="37">
          <cell r="A37">
            <v>26665</v>
          </cell>
          <cell r="B37">
            <v>266501.80505000002</v>
          </cell>
        </row>
        <row r="38">
          <cell r="A38">
            <v>26696</v>
          </cell>
          <cell r="B38">
            <v>254117.03959</v>
          </cell>
        </row>
        <row r="39">
          <cell r="A39">
            <v>26724</v>
          </cell>
          <cell r="B39">
            <v>252120.90164</v>
          </cell>
        </row>
        <row r="40">
          <cell r="A40">
            <v>26755</v>
          </cell>
          <cell r="B40">
            <v>249901.82803</v>
          </cell>
        </row>
        <row r="41">
          <cell r="A41">
            <v>26785</v>
          </cell>
          <cell r="B41">
            <v>246563.12625</v>
          </cell>
        </row>
        <row r="42">
          <cell r="A42">
            <v>26816</v>
          </cell>
          <cell r="B42">
            <v>245578.84232</v>
          </cell>
        </row>
        <row r="43">
          <cell r="A43">
            <v>26846</v>
          </cell>
          <cell r="B43">
            <v>241560.86387</v>
          </cell>
        </row>
        <row r="44">
          <cell r="A44">
            <v>26877</v>
          </cell>
          <cell r="B44">
            <v>236151.63148000001</v>
          </cell>
        </row>
        <row r="45">
          <cell r="A45">
            <v>26908</v>
          </cell>
          <cell r="B45">
            <v>226098.00919000001</v>
          </cell>
        </row>
        <row r="46">
          <cell r="A46">
            <v>26938</v>
          </cell>
          <cell r="B46">
            <v>220229.71359999999</v>
          </cell>
        </row>
        <row r="47">
          <cell r="A47">
            <v>26969</v>
          </cell>
          <cell r="B47">
            <v>217120.58824000001</v>
          </cell>
        </row>
        <row r="48">
          <cell r="A48">
            <v>26999</v>
          </cell>
          <cell r="B48">
            <v>207304.12805</v>
          </cell>
        </row>
        <row r="49">
          <cell r="A49">
            <v>27030</v>
          </cell>
          <cell r="B49">
            <v>202415.68411999999</v>
          </cell>
        </row>
        <row r="50">
          <cell r="A50">
            <v>27061</v>
          </cell>
          <cell r="B50">
            <v>196332.44680999999</v>
          </cell>
        </row>
        <row r="51">
          <cell r="A51">
            <v>27089</v>
          </cell>
          <cell r="B51">
            <v>187648.70361</v>
          </cell>
        </row>
        <row r="52">
          <cell r="A52">
            <v>27120</v>
          </cell>
          <cell r="B52">
            <v>182409.19198999999</v>
          </cell>
        </row>
        <row r="53">
          <cell r="A53">
            <v>27150</v>
          </cell>
          <cell r="B53">
            <v>177369.05334000001</v>
          </cell>
        </row>
        <row r="54">
          <cell r="A54">
            <v>27181</v>
          </cell>
          <cell r="B54">
            <v>183269.61270999999</v>
          </cell>
        </row>
        <row r="55">
          <cell r="A55">
            <v>27211</v>
          </cell>
          <cell r="B55">
            <v>182997.02528999999</v>
          </cell>
        </row>
        <row r="56">
          <cell r="A56">
            <v>27242</v>
          </cell>
          <cell r="B56">
            <v>182139.15617999999</v>
          </cell>
        </row>
        <row r="57">
          <cell r="A57">
            <v>27273</v>
          </cell>
          <cell r="B57">
            <v>176901.50971000001</v>
          </cell>
        </row>
        <row r="58">
          <cell r="A58">
            <v>27303</v>
          </cell>
          <cell r="B58">
            <v>177582.39115000001</v>
          </cell>
        </row>
        <row r="59">
          <cell r="A59">
            <v>27334</v>
          </cell>
          <cell r="B59">
            <v>176774.42529000001</v>
          </cell>
        </row>
        <row r="60">
          <cell r="A60">
            <v>27364</v>
          </cell>
          <cell r="B60">
            <v>174106.13208000001</v>
          </cell>
        </row>
        <row r="61">
          <cell r="A61">
            <v>27395</v>
          </cell>
          <cell r="B61">
            <v>167736.87797999999</v>
          </cell>
        </row>
        <row r="62">
          <cell r="A62">
            <v>27426</v>
          </cell>
          <cell r="B62">
            <v>164046.66667000001</v>
          </cell>
        </row>
        <row r="63">
          <cell r="A63">
            <v>27454</v>
          </cell>
          <cell r="B63">
            <v>162422.44224</v>
          </cell>
        </row>
        <row r="64">
          <cell r="A64">
            <v>27485</v>
          </cell>
          <cell r="B64">
            <v>162172.67134999999</v>
          </cell>
        </row>
        <row r="65">
          <cell r="A65">
            <v>27515</v>
          </cell>
          <cell r="B65">
            <v>164338.82457999999</v>
          </cell>
        </row>
        <row r="66">
          <cell r="A66">
            <v>27546</v>
          </cell>
          <cell r="B66">
            <v>167546.52746000001</v>
          </cell>
        </row>
        <row r="67">
          <cell r="A67">
            <v>27576</v>
          </cell>
          <cell r="B67">
            <v>168888.12628999999</v>
          </cell>
        </row>
        <row r="68">
          <cell r="A68">
            <v>27607</v>
          </cell>
          <cell r="B68">
            <v>167927.66151000001</v>
          </cell>
        </row>
        <row r="69">
          <cell r="A69">
            <v>27638</v>
          </cell>
          <cell r="B69">
            <v>167129.27325999999</v>
          </cell>
        </row>
        <row r="70">
          <cell r="A70">
            <v>27668</v>
          </cell>
          <cell r="B70">
            <v>164815.80710000001</v>
          </cell>
        </row>
        <row r="71">
          <cell r="A71">
            <v>27699</v>
          </cell>
          <cell r="B71">
            <v>163646.64154000001</v>
          </cell>
        </row>
        <row r="72">
          <cell r="A72">
            <v>27729</v>
          </cell>
          <cell r="B72">
            <v>157703.48216000001</v>
          </cell>
        </row>
        <row r="73">
          <cell r="A73">
            <v>27760</v>
          </cell>
          <cell r="B73">
            <v>154114.82255000001</v>
          </cell>
        </row>
        <row r="74">
          <cell r="A74">
            <v>27791</v>
          </cell>
          <cell r="B74">
            <v>150839.80384000001</v>
          </cell>
        </row>
        <row r="75">
          <cell r="A75">
            <v>27820</v>
          </cell>
          <cell r="B75">
            <v>149163.46737</v>
          </cell>
        </row>
        <row r="76">
          <cell r="A76">
            <v>27851</v>
          </cell>
          <cell r="B76">
            <v>144435.53120999999</v>
          </cell>
        </row>
        <row r="77">
          <cell r="A77">
            <v>27881</v>
          </cell>
          <cell r="B77">
            <v>140799.16078999999</v>
          </cell>
        </row>
        <row r="78">
          <cell r="A78">
            <v>27912</v>
          </cell>
          <cell r="B78">
            <v>139521.82952</v>
          </cell>
        </row>
        <row r="79">
          <cell r="A79">
            <v>27942</v>
          </cell>
          <cell r="B79">
            <v>144576.96827000001</v>
          </cell>
        </row>
        <row r="80">
          <cell r="A80">
            <v>27973</v>
          </cell>
          <cell r="B80">
            <v>142045.41081</v>
          </cell>
        </row>
        <row r="81">
          <cell r="A81">
            <v>28004</v>
          </cell>
          <cell r="B81">
            <v>139759.56077000001</v>
          </cell>
        </row>
        <row r="82">
          <cell r="A82">
            <v>28034</v>
          </cell>
          <cell r="B82">
            <v>136933.77851999999</v>
          </cell>
        </row>
        <row r="83">
          <cell r="A83">
            <v>28065</v>
          </cell>
          <cell r="B83">
            <v>134146.829</v>
          </cell>
        </row>
        <row r="84">
          <cell r="A84">
            <v>28095</v>
          </cell>
          <cell r="B84">
            <v>132366.86390999999</v>
          </cell>
        </row>
        <row r="85">
          <cell r="A85">
            <v>28126</v>
          </cell>
          <cell r="B85">
            <v>129057.69231</v>
          </cell>
        </row>
        <row r="86">
          <cell r="A86">
            <v>28157</v>
          </cell>
          <cell r="B86">
            <v>127872.8564</v>
          </cell>
        </row>
        <row r="87">
          <cell r="A87">
            <v>28185</v>
          </cell>
          <cell r="B87">
            <v>126644.36438</v>
          </cell>
        </row>
        <row r="88">
          <cell r="A88">
            <v>28216</v>
          </cell>
          <cell r="B88">
            <v>122199.96689</v>
          </cell>
        </row>
        <row r="89">
          <cell r="A89">
            <v>28246</v>
          </cell>
          <cell r="B89">
            <v>120681.70672</v>
          </cell>
        </row>
        <row r="90">
          <cell r="A90">
            <v>28277</v>
          </cell>
          <cell r="B90">
            <v>119297.02650000001</v>
          </cell>
        </row>
        <row r="91">
          <cell r="A91">
            <v>28307</v>
          </cell>
          <cell r="B91">
            <v>118549.86350000001</v>
          </cell>
        </row>
        <row r="92">
          <cell r="A92">
            <v>28338</v>
          </cell>
          <cell r="B92">
            <v>117962.60786</v>
          </cell>
        </row>
        <row r="93">
          <cell r="A93">
            <v>28369</v>
          </cell>
          <cell r="B93">
            <v>108544.33172</v>
          </cell>
        </row>
        <row r="94">
          <cell r="A94">
            <v>28399</v>
          </cell>
          <cell r="B94">
            <v>103681.17978000001</v>
          </cell>
        </row>
        <row r="95">
          <cell r="A95">
            <v>28430</v>
          </cell>
          <cell r="B95">
            <v>100642.12678999999</v>
          </cell>
        </row>
        <row r="96">
          <cell r="A96">
            <v>28460</v>
          </cell>
          <cell r="B96">
            <v>97260.869569999995</v>
          </cell>
        </row>
        <row r="97">
          <cell r="A97">
            <v>28491</v>
          </cell>
          <cell r="B97">
            <v>93397.014169999995</v>
          </cell>
        </row>
        <row r="98">
          <cell r="A98">
            <v>28522</v>
          </cell>
          <cell r="B98">
            <v>89393.315570000006</v>
          </cell>
        </row>
        <row r="99">
          <cell r="A99">
            <v>28550</v>
          </cell>
          <cell r="B99">
            <v>85589.565220000004</v>
          </cell>
        </row>
        <row r="100">
          <cell r="A100">
            <v>28581</v>
          </cell>
          <cell r="B100">
            <v>82712.605039999995</v>
          </cell>
        </row>
        <row r="101">
          <cell r="A101">
            <v>28611</v>
          </cell>
          <cell r="B101">
            <v>80161.798240000004</v>
          </cell>
        </row>
        <row r="102">
          <cell r="A102">
            <v>28642</v>
          </cell>
          <cell r="B102">
            <v>78717.210489999998</v>
          </cell>
        </row>
        <row r="103">
          <cell r="A103">
            <v>28672</v>
          </cell>
          <cell r="B103">
            <v>75381.394870000004</v>
          </cell>
        </row>
        <row r="104">
          <cell r="A104">
            <v>28703</v>
          </cell>
          <cell r="B104">
            <v>73651.601320000002</v>
          </cell>
        </row>
        <row r="105">
          <cell r="A105">
            <v>28734</v>
          </cell>
          <cell r="B105">
            <v>70682.688630000004</v>
          </cell>
        </row>
        <row r="106">
          <cell r="A106">
            <v>28764</v>
          </cell>
          <cell r="B106">
            <v>68798.695250000004</v>
          </cell>
        </row>
        <row r="107">
          <cell r="A107">
            <v>28795</v>
          </cell>
          <cell r="B107">
            <v>67275.129860000001</v>
          </cell>
        </row>
        <row r="108">
          <cell r="A108">
            <v>28825</v>
          </cell>
          <cell r="B108">
            <v>65386.182460000004</v>
          </cell>
        </row>
        <row r="109">
          <cell r="A109">
            <v>28856</v>
          </cell>
          <cell r="B109">
            <v>62443.748939999998</v>
          </cell>
        </row>
        <row r="110">
          <cell r="A110">
            <v>28887</v>
          </cell>
          <cell r="B110">
            <v>59561.88478</v>
          </cell>
        </row>
        <row r="111">
          <cell r="A111">
            <v>28915</v>
          </cell>
          <cell r="B111">
            <v>56689.448629999999</v>
          </cell>
        </row>
        <row r="112">
          <cell r="A112">
            <v>28946</v>
          </cell>
          <cell r="B112">
            <v>52579.059829999998</v>
          </cell>
        </row>
        <row r="113">
          <cell r="A113">
            <v>28976</v>
          </cell>
          <cell r="B113">
            <v>50228.618090000004</v>
          </cell>
        </row>
        <row r="114">
          <cell r="A114">
            <v>29007</v>
          </cell>
          <cell r="B114">
            <v>46846.681049999999</v>
          </cell>
        </row>
        <row r="115">
          <cell r="A115">
            <v>29037</v>
          </cell>
          <cell r="B115">
            <v>45355.738510000003</v>
          </cell>
        </row>
        <row r="116">
          <cell r="A116">
            <v>29068</v>
          </cell>
          <cell r="B116">
            <v>43907.095699999998</v>
          </cell>
        </row>
        <row r="117">
          <cell r="A117">
            <v>29099</v>
          </cell>
          <cell r="B117">
            <v>42614.443229999997</v>
          </cell>
        </row>
        <row r="118">
          <cell r="A118">
            <v>29129</v>
          </cell>
          <cell r="B118">
            <v>40547.621659999997</v>
          </cell>
        </row>
        <row r="119">
          <cell r="A119">
            <v>29160</v>
          </cell>
          <cell r="B119">
            <v>37577.500639999998</v>
          </cell>
        </row>
        <row r="120">
          <cell r="A120">
            <v>29190</v>
          </cell>
          <cell r="B120">
            <v>36050.691019999998</v>
          </cell>
        </row>
        <row r="121">
          <cell r="A121">
            <v>29221</v>
          </cell>
          <cell r="B121">
            <v>33014.758500000004</v>
          </cell>
        </row>
        <row r="122">
          <cell r="A122">
            <v>29252</v>
          </cell>
          <cell r="B122">
            <v>25535.646339999999</v>
          </cell>
        </row>
        <row r="123">
          <cell r="A123">
            <v>29281</v>
          </cell>
          <cell r="B123">
            <v>24448.897130000001</v>
          </cell>
        </row>
        <row r="124">
          <cell r="A124">
            <v>29312</v>
          </cell>
          <cell r="B124">
            <v>23613.65236</v>
          </cell>
        </row>
        <row r="125">
          <cell r="A125">
            <v>29342</v>
          </cell>
          <cell r="B125">
            <v>22938.59922</v>
          </cell>
        </row>
        <row r="126">
          <cell r="A126">
            <v>29373</v>
          </cell>
          <cell r="B126">
            <v>22323.999029999999</v>
          </cell>
        </row>
        <row r="127">
          <cell r="A127">
            <v>29403</v>
          </cell>
          <cell r="B127">
            <v>22284.91215</v>
          </cell>
        </row>
        <row r="128">
          <cell r="A128">
            <v>29434</v>
          </cell>
          <cell r="B128">
            <v>21947.67355</v>
          </cell>
        </row>
        <row r="129">
          <cell r="A129">
            <v>29465</v>
          </cell>
          <cell r="B129">
            <v>21214.150239999999</v>
          </cell>
        </row>
        <row r="130">
          <cell r="A130">
            <v>29495</v>
          </cell>
          <cell r="B130">
            <v>19804.42656</v>
          </cell>
        </row>
        <row r="131">
          <cell r="A131">
            <v>29526</v>
          </cell>
          <cell r="B131">
            <v>19087.524239999999</v>
          </cell>
        </row>
        <row r="132">
          <cell r="A132">
            <v>29556</v>
          </cell>
          <cell r="B132">
            <v>18519.141039999999</v>
          </cell>
        </row>
        <row r="133">
          <cell r="A133">
            <v>29587</v>
          </cell>
          <cell r="B133">
            <v>17713.072270000001</v>
          </cell>
        </row>
        <row r="134">
          <cell r="A134">
            <v>29618</v>
          </cell>
          <cell r="B134">
            <v>17323.5867</v>
          </cell>
        </row>
        <row r="135">
          <cell r="A135">
            <v>29646</v>
          </cell>
          <cell r="B135">
            <v>17466.225009999998</v>
          </cell>
        </row>
        <row r="136">
          <cell r="A136">
            <v>29677</v>
          </cell>
          <cell r="B136">
            <v>17605.771519999998</v>
          </cell>
        </row>
        <row r="137">
          <cell r="A137">
            <v>29707</v>
          </cell>
          <cell r="B137">
            <v>17230.586090000001</v>
          </cell>
        </row>
        <row r="138">
          <cell r="A138">
            <v>29738</v>
          </cell>
          <cell r="B138">
            <v>16194.49807</v>
          </cell>
        </row>
        <row r="139">
          <cell r="A139">
            <v>29768</v>
          </cell>
          <cell r="B139">
            <v>16169.6675</v>
          </cell>
        </row>
        <row r="140">
          <cell r="A140">
            <v>29799</v>
          </cell>
          <cell r="B140">
            <v>15992.07123</v>
          </cell>
        </row>
        <row r="141">
          <cell r="A141">
            <v>29830</v>
          </cell>
          <cell r="B141">
            <v>15534.72222</v>
          </cell>
        </row>
        <row r="142">
          <cell r="A142">
            <v>29860</v>
          </cell>
          <cell r="B142">
            <v>15285.74978</v>
          </cell>
        </row>
        <row r="143">
          <cell r="A143">
            <v>29891</v>
          </cell>
          <cell r="B143">
            <v>14988.73119</v>
          </cell>
        </row>
        <row r="144">
          <cell r="A144">
            <v>29921</v>
          </cell>
          <cell r="B144">
            <v>14740.320680000001</v>
          </cell>
        </row>
        <row r="145">
          <cell r="A145">
            <v>29952</v>
          </cell>
          <cell r="B145">
            <v>14197.71132</v>
          </cell>
        </row>
        <row r="146">
          <cell r="A146">
            <v>29983</v>
          </cell>
          <cell r="B146">
            <v>13688.045840000001</v>
          </cell>
        </row>
        <row r="147">
          <cell r="A147">
            <v>30011</v>
          </cell>
          <cell r="B147">
            <v>13246.424660000001</v>
          </cell>
        </row>
        <row r="148">
          <cell r="A148">
            <v>30042</v>
          </cell>
          <cell r="B148">
            <v>12999.17237</v>
          </cell>
        </row>
        <row r="149">
          <cell r="A149">
            <v>30072</v>
          </cell>
          <cell r="B149">
            <v>12832.40913</v>
          </cell>
        </row>
        <row r="150">
          <cell r="A150">
            <v>30103</v>
          </cell>
          <cell r="B150">
            <v>12660.09261</v>
          </cell>
        </row>
        <row r="151">
          <cell r="A151">
            <v>30133</v>
          </cell>
          <cell r="B151">
            <v>12414.81955</v>
          </cell>
        </row>
        <row r="152">
          <cell r="A152">
            <v>30164</v>
          </cell>
          <cell r="B152">
            <v>12178.66865</v>
          </cell>
        </row>
        <row r="153">
          <cell r="A153">
            <v>30195</v>
          </cell>
          <cell r="B153">
            <v>12041.398880000001</v>
          </cell>
        </row>
        <row r="154">
          <cell r="A154">
            <v>30225</v>
          </cell>
          <cell r="B154">
            <v>11951.52751</v>
          </cell>
        </row>
        <row r="155">
          <cell r="A155">
            <v>30256</v>
          </cell>
          <cell r="B155">
            <v>11827.824329999999</v>
          </cell>
        </row>
        <row r="156">
          <cell r="A156">
            <v>30286</v>
          </cell>
          <cell r="B156">
            <v>11758.49381</v>
          </cell>
        </row>
        <row r="157">
          <cell r="A157">
            <v>30317</v>
          </cell>
          <cell r="B157">
            <v>10733.85291</v>
          </cell>
        </row>
        <row r="158">
          <cell r="A158">
            <v>30348</v>
          </cell>
          <cell r="B158">
            <v>10481.024520000001</v>
          </cell>
        </row>
        <row r="159">
          <cell r="A159">
            <v>30376</v>
          </cell>
          <cell r="B159">
            <v>10318.986849999999</v>
          </cell>
        </row>
        <row r="160">
          <cell r="A160">
            <v>30407</v>
          </cell>
          <cell r="B160">
            <v>10174.76879</v>
          </cell>
        </row>
        <row r="161">
          <cell r="A161">
            <v>30437</v>
          </cell>
          <cell r="B161">
            <v>10009.355680000001</v>
          </cell>
        </row>
        <row r="162">
          <cell r="A162">
            <v>30468</v>
          </cell>
          <cell r="B162">
            <v>9879.6841499999991</v>
          </cell>
        </row>
        <row r="163">
          <cell r="A163">
            <v>30498</v>
          </cell>
          <cell r="B163">
            <v>9765.1992200000004</v>
          </cell>
        </row>
        <row r="164">
          <cell r="A164">
            <v>30529</v>
          </cell>
          <cell r="B164">
            <v>9566.8908699999993</v>
          </cell>
        </row>
        <row r="165">
          <cell r="A165">
            <v>30560</v>
          </cell>
          <cell r="B165">
            <v>9371.0013199999994</v>
          </cell>
        </row>
        <row r="166">
          <cell r="A166">
            <v>30590</v>
          </cell>
          <cell r="B166">
            <v>9120.1215699999993</v>
          </cell>
        </row>
        <row r="167">
          <cell r="A167">
            <v>30621</v>
          </cell>
          <cell r="B167">
            <v>8760.8886600000005</v>
          </cell>
        </row>
        <row r="168">
          <cell r="A168">
            <v>30651</v>
          </cell>
          <cell r="B168">
            <v>8393.6144800000002</v>
          </cell>
        </row>
        <row r="169">
          <cell r="A169">
            <v>30682</v>
          </cell>
          <cell r="B169">
            <v>8080.2320499999996</v>
          </cell>
        </row>
        <row r="170">
          <cell r="A170">
            <v>30713</v>
          </cell>
          <cell r="B170">
            <v>7815.9641700000002</v>
          </cell>
        </row>
        <row r="171">
          <cell r="A171">
            <v>30742</v>
          </cell>
          <cell r="B171">
            <v>7568.5124599999999</v>
          </cell>
        </row>
        <row r="172">
          <cell r="A172">
            <v>30773</v>
          </cell>
          <cell r="B172">
            <v>6990.3602099999998</v>
          </cell>
        </row>
        <row r="173">
          <cell r="A173">
            <v>30803</v>
          </cell>
          <cell r="B173">
            <v>6539.3712299999997</v>
          </cell>
        </row>
        <row r="174">
          <cell r="A174">
            <v>30834</v>
          </cell>
          <cell r="B174">
            <v>6246.1184400000002</v>
          </cell>
        </row>
        <row r="175">
          <cell r="A175">
            <v>30864</v>
          </cell>
          <cell r="B175">
            <v>6290.2401200000004</v>
          </cell>
        </row>
        <row r="176">
          <cell r="A176">
            <v>30895</v>
          </cell>
          <cell r="B176">
            <v>6096.3242499999997</v>
          </cell>
        </row>
        <row r="177">
          <cell r="A177">
            <v>30926</v>
          </cell>
          <cell r="B177">
            <v>5957.9671200000003</v>
          </cell>
        </row>
        <row r="178">
          <cell r="A178">
            <v>30956</v>
          </cell>
          <cell r="B178">
            <v>5769.0684600000004</v>
          </cell>
        </row>
        <row r="179">
          <cell r="A179">
            <v>30987</v>
          </cell>
          <cell r="B179">
            <v>5562.7058100000004</v>
          </cell>
        </row>
        <row r="180">
          <cell r="A180">
            <v>31017</v>
          </cell>
          <cell r="B180">
            <v>5467.7362000000003</v>
          </cell>
        </row>
        <row r="181">
          <cell r="A181">
            <v>31048</v>
          </cell>
          <cell r="B181">
            <v>5216.5894099999996</v>
          </cell>
        </row>
        <row r="182">
          <cell r="A182">
            <v>31079</v>
          </cell>
          <cell r="B182">
            <v>4981.3421500000004</v>
          </cell>
        </row>
        <row r="183">
          <cell r="A183">
            <v>31107</v>
          </cell>
          <cell r="B183">
            <v>4728.3569500000003</v>
          </cell>
        </row>
        <row r="184">
          <cell r="A184">
            <v>31138</v>
          </cell>
          <cell r="B184">
            <v>4620.5990000000002</v>
          </cell>
        </row>
        <row r="185">
          <cell r="A185">
            <v>31168</v>
          </cell>
          <cell r="B185">
            <v>4522.7359100000003</v>
          </cell>
        </row>
        <row r="186">
          <cell r="A186">
            <v>31199</v>
          </cell>
          <cell r="B186">
            <v>4580.9442300000001</v>
          </cell>
        </row>
        <row r="187">
          <cell r="A187">
            <v>31229</v>
          </cell>
          <cell r="B187">
            <v>4558.76541</v>
          </cell>
        </row>
        <row r="188">
          <cell r="A188">
            <v>31260</v>
          </cell>
          <cell r="B188">
            <v>4479.7286199999999</v>
          </cell>
        </row>
        <row r="189">
          <cell r="A189">
            <v>31291</v>
          </cell>
          <cell r="B189">
            <v>4360.1859299999996</v>
          </cell>
        </row>
        <row r="190">
          <cell r="A190">
            <v>31321</v>
          </cell>
          <cell r="B190">
            <v>4153.2671</v>
          </cell>
        </row>
        <row r="191">
          <cell r="A191">
            <v>31352</v>
          </cell>
          <cell r="B191">
            <v>4029.9485199999999</v>
          </cell>
        </row>
        <row r="192">
          <cell r="A192">
            <v>31382</v>
          </cell>
          <cell r="B192">
            <v>3955.3038499999998</v>
          </cell>
        </row>
        <row r="193">
          <cell r="A193">
            <v>31413</v>
          </cell>
          <cell r="B193">
            <v>3784.25623</v>
          </cell>
        </row>
        <row r="194">
          <cell r="A194">
            <v>31444</v>
          </cell>
          <cell r="B194">
            <v>3708.88976</v>
          </cell>
        </row>
        <row r="195">
          <cell r="A195">
            <v>31472</v>
          </cell>
          <cell r="B195">
            <v>3661.4108799999999</v>
          </cell>
        </row>
        <row r="196">
          <cell r="A196">
            <v>31503</v>
          </cell>
          <cell r="B196">
            <v>3589.9917300000002</v>
          </cell>
        </row>
        <row r="197">
          <cell r="A197">
            <v>31533</v>
          </cell>
          <cell r="B197">
            <v>3533.76224</v>
          </cell>
        </row>
        <row r="198">
          <cell r="A198">
            <v>31564</v>
          </cell>
          <cell r="B198">
            <v>3499.77007</v>
          </cell>
        </row>
        <row r="199">
          <cell r="A199">
            <v>31594</v>
          </cell>
          <cell r="B199">
            <v>3457.4637499999999</v>
          </cell>
        </row>
        <row r="200">
          <cell r="A200">
            <v>31625</v>
          </cell>
          <cell r="B200">
            <v>3451.4987299999998</v>
          </cell>
        </row>
        <row r="201">
          <cell r="A201">
            <v>31656</v>
          </cell>
          <cell r="B201">
            <v>3378.6900999999998</v>
          </cell>
        </row>
        <row r="202">
          <cell r="A202">
            <v>31686</v>
          </cell>
          <cell r="B202">
            <v>3251.7685799999999</v>
          </cell>
        </row>
        <row r="203">
          <cell r="A203">
            <v>31717</v>
          </cell>
          <cell r="B203">
            <v>3204.9267199999999</v>
          </cell>
        </row>
        <row r="204">
          <cell r="A204">
            <v>31747</v>
          </cell>
          <cell r="B204">
            <v>3175.6841100000001</v>
          </cell>
        </row>
        <row r="205">
          <cell r="A205">
            <v>31778</v>
          </cell>
          <cell r="B205">
            <v>3065.0706300000002</v>
          </cell>
        </row>
        <row r="206">
          <cell r="A206">
            <v>31809</v>
          </cell>
          <cell r="B206">
            <v>2954.24622</v>
          </cell>
        </row>
        <row r="207">
          <cell r="A207">
            <v>31837</v>
          </cell>
          <cell r="B207">
            <v>2857.3806300000001</v>
          </cell>
        </row>
        <row r="208">
          <cell r="A208">
            <v>31868</v>
          </cell>
          <cell r="B208">
            <v>2743.4490000000001</v>
          </cell>
        </row>
        <row r="209">
          <cell r="A209">
            <v>31898</v>
          </cell>
          <cell r="B209">
            <v>2598.9100400000002</v>
          </cell>
        </row>
        <row r="210">
          <cell r="A210">
            <v>31929</v>
          </cell>
          <cell r="B210">
            <v>2717.7842700000001</v>
          </cell>
        </row>
        <row r="211">
          <cell r="A211">
            <v>31959</v>
          </cell>
          <cell r="B211">
            <v>2709.3258000000001</v>
          </cell>
        </row>
        <row r="212">
          <cell r="A212">
            <v>31990</v>
          </cell>
          <cell r="B212">
            <v>2627.64291</v>
          </cell>
        </row>
        <row r="213">
          <cell r="A213">
            <v>32021</v>
          </cell>
          <cell r="B213">
            <v>2528.5320900000002</v>
          </cell>
        </row>
        <row r="214">
          <cell r="A214">
            <v>32051</v>
          </cell>
          <cell r="B214">
            <v>2443.46542</v>
          </cell>
        </row>
        <row r="215">
          <cell r="A215">
            <v>32082</v>
          </cell>
          <cell r="B215">
            <v>2349.0571399999999</v>
          </cell>
        </row>
        <row r="216">
          <cell r="A216">
            <v>32112</v>
          </cell>
          <cell r="B216">
            <v>2094.9556600000001</v>
          </cell>
        </row>
        <row r="217">
          <cell r="A217">
            <v>32143</v>
          </cell>
          <cell r="B217">
            <v>1932.37562</v>
          </cell>
        </row>
        <row r="218">
          <cell r="A218">
            <v>32174</v>
          </cell>
          <cell r="B218">
            <v>1819.4163799999999</v>
          </cell>
        </row>
        <row r="219">
          <cell r="A219">
            <v>32203</v>
          </cell>
          <cell r="B219">
            <v>1702.1526799999999</v>
          </cell>
        </row>
        <row r="220">
          <cell r="A220">
            <v>32234</v>
          </cell>
          <cell r="B220">
            <v>1628.97335</v>
          </cell>
        </row>
        <row r="221">
          <cell r="A221">
            <v>32264</v>
          </cell>
          <cell r="B221">
            <v>1607.93633</v>
          </cell>
        </row>
        <row r="222">
          <cell r="A222">
            <v>32295</v>
          </cell>
          <cell r="B222">
            <v>1595.1812399999999</v>
          </cell>
        </row>
        <row r="223">
          <cell r="A223">
            <v>32325</v>
          </cell>
          <cell r="B223">
            <v>1553.47876</v>
          </cell>
        </row>
        <row r="224">
          <cell r="A224">
            <v>32356</v>
          </cell>
          <cell r="B224">
            <v>1502.5890899999999</v>
          </cell>
        </row>
        <row r="225">
          <cell r="A225">
            <v>32387</v>
          </cell>
          <cell r="B225">
            <v>1436.54161</v>
          </cell>
        </row>
        <row r="226">
          <cell r="A226">
            <v>32417</v>
          </cell>
          <cell r="B226">
            <v>1370.2858799999999</v>
          </cell>
        </row>
        <row r="227">
          <cell r="A227">
            <v>32448</v>
          </cell>
          <cell r="B227">
            <v>1298.8102899999999</v>
          </cell>
        </row>
        <row r="228">
          <cell r="A228">
            <v>32478</v>
          </cell>
          <cell r="B228">
            <v>1247.3766900000001</v>
          </cell>
        </row>
        <row r="229">
          <cell r="A229">
            <v>32509</v>
          </cell>
          <cell r="B229">
            <v>1164.0716399999999</v>
          </cell>
        </row>
        <row r="230">
          <cell r="A230">
            <v>32540</v>
          </cell>
          <cell r="B230">
            <v>1123.0688500000001</v>
          </cell>
        </row>
        <row r="231">
          <cell r="A231">
            <v>32568</v>
          </cell>
          <cell r="B231">
            <v>1083.5076300000001</v>
          </cell>
        </row>
        <row r="232">
          <cell r="A232">
            <v>32599</v>
          </cell>
          <cell r="B232">
            <v>1029.33179</v>
          </cell>
        </row>
        <row r="233">
          <cell r="A233">
            <v>32629</v>
          </cell>
          <cell r="B233">
            <v>985.48887000000002</v>
          </cell>
        </row>
        <row r="234">
          <cell r="A234">
            <v>32660</v>
          </cell>
          <cell r="B234">
            <v>954.54651000000001</v>
          </cell>
        </row>
        <row r="235">
          <cell r="A235">
            <v>32690</v>
          </cell>
          <cell r="B235">
            <v>907.81420000000003</v>
          </cell>
        </row>
        <row r="236">
          <cell r="A236">
            <v>32721</v>
          </cell>
          <cell r="B236">
            <v>884.77257999999995</v>
          </cell>
        </row>
        <row r="237">
          <cell r="A237">
            <v>32752</v>
          </cell>
          <cell r="B237">
            <v>862.87266999999997</v>
          </cell>
        </row>
        <row r="238">
          <cell r="A238">
            <v>32782</v>
          </cell>
          <cell r="B238">
            <v>839.59628999999995</v>
          </cell>
        </row>
        <row r="239">
          <cell r="A239">
            <v>32813</v>
          </cell>
          <cell r="B239">
            <v>805.95099000000005</v>
          </cell>
        </row>
        <row r="240">
          <cell r="A240">
            <v>32843</v>
          </cell>
          <cell r="B240">
            <v>768.51964999999996</v>
          </cell>
        </row>
        <row r="241">
          <cell r="A241">
            <v>32874</v>
          </cell>
          <cell r="B241">
            <v>735.85820000000001</v>
          </cell>
        </row>
        <row r="242">
          <cell r="A242">
            <v>32905</v>
          </cell>
          <cell r="B242">
            <v>703.39075000000003</v>
          </cell>
        </row>
        <row r="243">
          <cell r="A243">
            <v>32933</v>
          </cell>
          <cell r="B243">
            <v>675.23365999999999</v>
          </cell>
        </row>
        <row r="244">
          <cell r="A244">
            <v>32964</v>
          </cell>
          <cell r="B244">
            <v>659.39572999999996</v>
          </cell>
        </row>
        <row r="245">
          <cell r="A245">
            <v>32994</v>
          </cell>
          <cell r="B245">
            <v>649.40457000000004</v>
          </cell>
        </row>
        <row r="246">
          <cell r="A246">
            <v>33025</v>
          </cell>
          <cell r="B246">
            <v>640.02558999999997</v>
          </cell>
        </row>
        <row r="247">
          <cell r="A247">
            <v>33055</v>
          </cell>
          <cell r="B247">
            <v>629.39405999999997</v>
          </cell>
        </row>
        <row r="248">
          <cell r="A248">
            <v>33086</v>
          </cell>
          <cell r="B248">
            <v>602.69813999999997</v>
          </cell>
        </row>
        <row r="249">
          <cell r="A249">
            <v>33117</v>
          </cell>
          <cell r="B249">
            <v>569.85711000000003</v>
          </cell>
        </row>
        <row r="250">
          <cell r="A250">
            <v>33147</v>
          </cell>
          <cell r="B250">
            <v>544.68825000000004</v>
          </cell>
        </row>
        <row r="251">
          <cell r="A251">
            <v>33178</v>
          </cell>
          <cell r="B251">
            <v>530.00269000000003</v>
          </cell>
        </row>
        <row r="252">
          <cell r="A252">
            <v>33208</v>
          </cell>
          <cell r="B252">
            <v>517.10913000000005</v>
          </cell>
        </row>
        <row r="253">
          <cell r="A253">
            <v>33239</v>
          </cell>
          <cell r="B253">
            <v>494.42192</v>
          </cell>
        </row>
        <row r="254">
          <cell r="A254">
            <v>33270</v>
          </cell>
          <cell r="B254">
            <v>469.72771999999998</v>
          </cell>
        </row>
        <row r="255">
          <cell r="A255">
            <v>33298</v>
          </cell>
          <cell r="B255">
            <v>447.9957</v>
          </cell>
        </row>
        <row r="256">
          <cell r="A256">
            <v>33329</v>
          </cell>
          <cell r="B256">
            <v>425.12254999999999</v>
          </cell>
        </row>
        <row r="257">
          <cell r="A257">
            <v>33359</v>
          </cell>
          <cell r="B257">
            <v>413.09901000000002</v>
          </cell>
        </row>
        <row r="258">
          <cell r="A258">
            <v>33390</v>
          </cell>
          <cell r="B258">
            <v>407.56103000000002</v>
          </cell>
        </row>
        <row r="259">
          <cell r="A259">
            <v>33420</v>
          </cell>
          <cell r="B259">
            <v>398.61313000000001</v>
          </cell>
        </row>
        <row r="260">
          <cell r="A260">
            <v>33451</v>
          </cell>
          <cell r="B260">
            <v>380.62362000000002</v>
          </cell>
        </row>
        <row r="261">
          <cell r="A261">
            <v>33482</v>
          </cell>
          <cell r="B261">
            <v>364.64485000000002</v>
          </cell>
        </row>
        <row r="262">
          <cell r="A262">
            <v>33512</v>
          </cell>
          <cell r="B262">
            <v>352.26396</v>
          </cell>
        </row>
        <row r="263">
          <cell r="A263">
            <v>33543</v>
          </cell>
          <cell r="B263">
            <v>339.19355999999999</v>
          </cell>
        </row>
        <row r="264">
          <cell r="A264">
            <v>33573</v>
          </cell>
          <cell r="B264">
            <v>324.78300000000002</v>
          </cell>
        </row>
        <row r="265">
          <cell r="A265">
            <v>33604</v>
          </cell>
          <cell r="B265">
            <v>292.51551999999998</v>
          </cell>
        </row>
        <row r="266">
          <cell r="A266">
            <v>33635</v>
          </cell>
          <cell r="B266">
            <v>278.02037999999999</v>
          </cell>
        </row>
        <row r="267">
          <cell r="A267">
            <v>33664</v>
          </cell>
          <cell r="B267">
            <v>266.51411999999999</v>
          </cell>
        </row>
        <row r="268">
          <cell r="A268">
            <v>33695</v>
          </cell>
          <cell r="B268">
            <v>260.79842000000002</v>
          </cell>
        </row>
        <row r="269">
          <cell r="A269">
            <v>33725</v>
          </cell>
          <cell r="B269">
            <v>258.98997000000003</v>
          </cell>
        </row>
        <row r="270">
          <cell r="A270">
            <v>33756</v>
          </cell>
          <cell r="B270">
            <v>258.35016000000002</v>
          </cell>
        </row>
        <row r="271">
          <cell r="A271">
            <v>33786</v>
          </cell>
          <cell r="B271">
            <v>253.68755999999999</v>
          </cell>
        </row>
        <row r="272">
          <cell r="A272">
            <v>33817</v>
          </cell>
          <cell r="B272">
            <v>241.99401</v>
          </cell>
        </row>
        <row r="273">
          <cell r="A273">
            <v>33848</v>
          </cell>
          <cell r="B273">
            <v>227.72436999999999</v>
          </cell>
        </row>
        <row r="274">
          <cell r="A274">
            <v>33878</v>
          </cell>
          <cell r="B274">
            <v>215.75371999999999</v>
          </cell>
        </row>
        <row r="275">
          <cell r="A275">
            <v>33909</v>
          </cell>
          <cell r="B275">
            <v>208.47648000000001</v>
          </cell>
        </row>
        <row r="276">
          <cell r="A276">
            <v>33939</v>
          </cell>
          <cell r="B276">
            <v>201.22400999999999</v>
          </cell>
        </row>
        <row r="277">
          <cell r="A277">
            <v>33970</v>
          </cell>
          <cell r="B277">
            <v>191.56681</v>
          </cell>
        </row>
        <row r="278">
          <cell r="A278">
            <v>34001</v>
          </cell>
          <cell r="B278">
            <v>182.06849</v>
          </cell>
        </row>
        <row r="279">
          <cell r="A279">
            <v>34029</v>
          </cell>
          <cell r="B279">
            <v>173.80202</v>
          </cell>
        </row>
        <row r="280">
          <cell r="A280">
            <v>34060</v>
          </cell>
          <cell r="B280">
            <v>169.37703999999999</v>
          </cell>
        </row>
        <row r="281">
          <cell r="A281">
            <v>34090</v>
          </cell>
          <cell r="B281">
            <v>164.64127999999999</v>
          </cell>
        </row>
        <row r="282">
          <cell r="A282">
            <v>34121</v>
          </cell>
          <cell r="B282">
            <v>160.87271999999999</v>
          </cell>
        </row>
        <row r="283">
          <cell r="A283">
            <v>34151</v>
          </cell>
          <cell r="B283">
            <v>153.58654000000001</v>
          </cell>
        </row>
        <row r="284">
          <cell r="A284">
            <v>34182</v>
          </cell>
          <cell r="B284">
            <v>148.02986999999999</v>
          </cell>
        </row>
        <row r="285">
          <cell r="A285">
            <v>34213</v>
          </cell>
          <cell r="B285">
            <v>142.3169</v>
          </cell>
        </row>
        <row r="286">
          <cell r="A286">
            <v>34243</v>
          </cell>
          <cell r="B286">
            <v>137.41739999999999</v>
          </cell>
        </row>
        <row r="287">
          <cell r="A287">
            <v>34274</v>
          </cell>
          <cell r="B287">
            <v>129.20699999999999</v>
          </cell>
        </row>
        <row r="288">
          <cell r="A288">
            <v>34304</v>
          </cell>
          <cell r="B288">
            <v>125.56448</v>
          </cell>
        </row>
        <row r="289">
          <cell r="A289">
            <v>34335</v>
          </cell>
          <cell r="B289">
            <v>119.25848000000001</v>
          </cell>
        </row>
        <row r="290">
          <cell r="A290">
            <v>34366</v>
          </cell>
          <cell r="B290">
            <v>110.67616</v>
          </cell>
        </row>
        <row r="291">
          <cell r="A291">
            <v>34394</v>
          </cell>
          <cell r="B291">
            <v>103.39076</v>
          </cell>
        </row>
        <row r="292">
          <cell r="A292">
            <v>34425</v>
          </cell>
          <cell r="B292">
            <v>80.50273</v>
          </cell>
        </row>
        <row r="293">
          <cell r="A293">
            <v>34455</v>
          </cell>
          <cell r="B293">
            <v>74.191959999999995</v>
          </cell>
        </row>
        <row r="294">
          <cell r="A294">
            <v>34486</v>
          </cell>
          <cell r="B294">
            <v>72.231899999999996</v>
          </cell>
        </row>
        <row r="295">
          <cell r="A295">
            <v>34516</v>
          </cell>
          <cell r="B295">
            <v>70.507159999999999</v>
          </cell>
        </row>
        <row r="296">
          <cell r="A296">
            <v>34547</v>
          </cell>
          <cell r="B296">
            <v>68.352779999999996</v>
          </cell>
        </row>
        <row r="297">
          <cell r="A297">
            <v>34578</v>
          </cell>
          <cell r="B297">
            <v>65.444149999999993</v>
          </cell>
        </row>
        <row r="298">
          <cell r="A298">
            <v>34608</v>
          </cell>
          <cell r="B298">
            <v>61.620199999999997</v>
          </cell>
        </row>
        <row r="299">
          <cell r="A299">
            <v>34639</v>
          </cell>
          <cell r="B299">
            <v>58.310429999999997</v>
          </cell>
        </row>
        <row r="300">
          <cell r="A300">
            <v>34669</v>
          </cell>
          <cell r="B300">
            <v>54.804009999999998</v>
          </cell>
        </row>
        <row r="301">
          <cell r="A301">
            <v>34700</v>
          </cell>
          <cell r="B301">
            <v>49.711109999999998</v>
          </cell>
        </row>
        <row r="302">
          <cell r="A302">
            <v>34731</v>
          </cell>
          <cell r="B302">
            <v>46.4283</v>
          </cell>
        </row>
        <row r="303">
          <cell r="A303">
            <v>34759</v>
          </cell>
          <cell r="B303">
            <v>43.99344</v>
          </cell>
        </row>
        <row r="304">
          <cell r="A304">
            <v>34790</v>
          </cell>
          <cell r="B304">
            <v>41.848640000000003</v>
          </cell>
        </row>
        <row r="305">
          <cell r="A305">
            <v>34820</v>
          </cell>
          <cell r="B305">
            <v>41.080129999999997</v>
          </cell>
        </row>
        <row r="306">
          <cell r="A306">
            <v>34851</v>
          </cell>
          <cell r="B306">
            <v>40.560989999999997</v>
          </cell>
        </row>
        <row r="307">
          <cell r="A307">
            <v>34881</v>
          </cell>
          <cell r="B307">
            <v>39.667380000000001</v>
          </cell>
        </row>
        <row r="308">
          <cell r="A308">
            <v>34912</v>
          </cell>
          <cell r="B308">
            <v>38.791910000000001</v>
          </cell>
        </row>
        <row r="309">
          <cell r="A309">
            <v>34943</v>
          </cell>
          <cell r="B309">
            <v>37.077350000000003</v>
          </cell>
        </row>
        <row r="310">
          <cell r="A310">
            <v>34973</v>
          </cell>
          <cell r="B310">
            <v>35.748669999999997</v>
          </cell>
        </row>
        <row r="311">
          <cell r="A311">
            <v>35004</v>
          </cell>
          <cell r="B311">
            <v>34.528060000000004</v>
          </cell>
        </row>
        <row r="312">
          <cell r="A312">
            <v>35034</v>
          </cell>
          <cell r="B312">
            <v>33.088749999999997</v>
          </cell>
        </row>
        <row r="313">
          <cell r="A313">
            <v>35065</v>
          </cell>
          <cell r="B313">
            <v>30.155639999999998</v>
          </cell>
        </row>
        <row r="314">
          <cell r="A314">
            <v>35096</v>
          </cell>
          <cell r="B314">
            <v>28.491320000000002</v>
          </cell>
        </row>
        <row r="315">
          <cell r="A315">
            <v>35125</v>
          </cell>
          <cell r="B315">
            <v>26.62135</v>
          </cell>
        </row>
        <row r="316">
          <cell r="A316">
            <v>35156</v>
          </cell>
          <cell r="B316">
            <v>24.631630000000001</v>
          </cell>
        </row>
        <row r="317">
          <cell r="A317">
            <v>35186</v>
          </cell>
          <cell r="B317">
            <v>23.652999999999999</v>
          </cell>
        </row>
        <row r="318">
          <cell r="A318">
            <v>35217</v>
          </cell>
          <cell r="B318">
            <v>23.02589</v>
          </cell>
        </row>
        <row r="319">
          <cell r="A319">
            <v>35247</v>
          </cell>
          <cell r="B319">
            <v>22.49269</v>
          </cell>
        </row>
        <row r="320">
          <cell r="A320">
            <v>35278</v>
          </cell>
          <cell r="B320">
            <v>21.67381</v>
          </cell>
        </row>
        <row r="321">
          <cell r="A321">
            <v>35309</v>
          </cell>
          <cell r="B321">
            <v>20.62039</v>
          </cell>
        </row>
        <row r="322">
          <cell r="A322">
            <v>35339</v>
          </cell>
          <cell r="B322">
            <v>19.550049999999999</v>
          </cell>
        </row>
        <row r="323">
          <cell r="A323">
            <v>35370</v>
          </cell>
          <cell r="B323">
            <v>18.599399999999999</v>
          </cell>
        </row>
        <row r="324">
          <cell r="A324">
            <v>35400</v>
          </cell>
          <cell r="B324">
            <v>17.896000000000001</v>
          </cell>
        </row>
        <row r="325">
          <cell r="A325">
            <v>35431</v>
          </cell>
          <cell r="B325">
            <v>16.93919</v>
          </cell>
        </row>
        <row r="326">
          <cell r="A326">
            <v>35462</v>
          </cell>
          <cell r="B326">
            <v>15.950950000000001</v>
          </cell>
        </row>
        <row r="327">
          <cell r="A327">
            <v>35490</v>
          </cell>
          <cell r="B327">
            <v>15.04402</v>
          </cell>
        </row>
        <row r="328">
          <cell r="A328">
            <v>35521</v>
          </cell>
          <cell r="B328">
            <v>14.253909999999999</v>
          </cell>
        </row>
        <row r="329">
          <cell r="A329">
            <v>35551</v>
          </cell>
          <cell r="B329">
            <v>13.55011</v>
          </cell>
        </row>
        <row r="330">
          <cell r="A330">
            <v>35582</v>
          </cell>
          <cell r="B330">
            <v>13.10277</v>
          </cell>
        </row>
        <row r="331">
          <cell r="A331">
            <v>35612</v>
          </cell>
          <cell r="B331">
            <v>12.44664</v>
          </cell>
        </row>
        <row r="332">
          <cell r="A332">
            <v>35643</v>
          </cell>
          <cell r="B332">
            <v>11.81892</v>
          </cell>
        </row>
        <row r="333">
          <cell r="A333">
            <v>35674</v>
          </cell>
          <cell r="B333">
            <v>11.12265</v>
          </cell>
        </row>
        <row r="334">
          <cell r="A334">
            <v>35704</v>
          </cell>
          <cell r="B334">
            <v>10.426690000000001</v>
          </cell>
        </row>
        <row r="335">
          <cell r="A335">
            <v>35735</v>
          </cell>
          <cell r="B335">
            <v>9.8743999999999996</v>
          </cell>
        </row>
        <row r="336">
          <cell r="A336">
            <v>35765</v>
          </cell>
          <cell r="B336">
            <v>9.3717199999999998</v>
          </cell>
        </row>
        <row r="337">
          <cell r="A337">
            <v>35796</v>
          </cell>
          <cell r="B337">
            <v>8.7976399999999995</v>
          </cell>
        </row>
        <row r="338">
          <cell r="A338">
            <v>35827</v>
          </cell>
          <cell r="B338">
            <v>8.4136100000000003</v>
          </cell>
        </row>
        <row r="339">
          <cell r="A339">
            <v>35855</v>
          </cell>
          <cell r="B339">
            <v>8.0882000000000005</v>
          </cell>
        </row>
        <row r="340">
          <cell r="A340">
            <v>35886</v>
          </cell>
          <cell r="B340">
            <v>7.7763600000000004</v>
          </cell>
        </row>
        <row r="341">
          <cell r="A341">
            <v>35916</v>
          </cell>
          <cell r="B341">
            <v>7.5312200000000002</v>
          </cell>
        </row>
        <row r="342">
          <cell r="A342">
            <v>35947</v>
          </cell>
          <cell r="B342">
            <v>7.41547</v>
          </cell>
        </row>
        <row r="343">
          <cell r="A343">
            <v>35977</v>
          </cell>
          <cell r="B343">
            <v>7.2323899999999997</v>
          </cell>
        </row>
        <row r="344">
          <cell r="A344">
            <v>36008</v>
          </cell>
          <cell r="B344">
            <v>7.0621799999999997</v>
          </cell>
        </row>
        <row r="345">
          <cell r="A345">
            <v>36039</v>
          </cell>
          <cell r="B345">
            <v>6.7036899999999999</v>
          </cell>
        </row>
        <row r="346">
          <cell r="A346">
            <v>36069</v>
          </cell>
          <cell r="B346">
            <v>6.4371299999999998</v>
          </cell>
        </row>
        <row r="347">
          <cell r="A347">
            <v>36100</v>
          </cell>
          <cell r="B347">
            <v>6.2259399999999996</v>
          </cell>
        </row>
        <row r="348">
          <cell r="A348">
            <v>36130</v>
          </cell>
          <cell r="B348">
            <v>6.0753000000000004</v>
          </cell>
        </row>
        <row r="349">
          <cell r="A349">
            <v>36161</v>
          </cell>
          <cell r="B349">
            <v>5.8653300000000002</v>
          </cell>
        </row>
        <row r="350">
          <cell r="A350">
            <v>36192</v>
          </cell>
          <cell r="B350">
            <v>5.6741700000000002</v>
          </cell>
        </row>
        <row r="351">
          <cell r="A351">
            <v>36220</v>
          </cell>
          <cell r="B351">
            <v>5.4565000000000001</v>
          </cell>
        </row>
        <row r="352">
          <cell r="A352">
            <v>36251</v>
          </cell>
          <cell r="B352">
            <v>5.1825999999999999</v>
          </cell>
        </row>
        <row r="353">
          <cell r="A353">
            <v>36281</v>
          </cell>
          <cell r="B353">
            <v>5.0221799999999996</v>
          </cell>
        </row>
        <row r="354">
          <cell r="A354">
            <v>36312</v>
          </cell>
          <cell r="B354">
            <v>4.9329099999999997</v>
          </cell>
        </row>
        <row r="355">
          <cell r="A355">
            <v>36342</v>
          </cell>
          <cell r="B355">
            <v>4.7442799999999998</v>
          </cell>
        </row>
        <row r="356">
          <cell r="A356">
            <v>36373</v>
          </cell>
          <cell r="B356">
            <v>4.59429</v>
          </cell>
        </row>
        <row r="357">
          <cell r="A357">
            <v>36404</v>
          </cell>
          <cell r="B357">
            <v>4.3403700000000001</v>
          </cell>
        </row>
        <row r="358">
          <cell r="A358">
            <v>36434</v>
          </cell>
          <cell r="B358">
            <v>4.1470099999999999</v>
          </cell>
        </row>
        <row r="359">
          <cell r="A359">
            <v>36465</v>
          </cell>
          <cell r="B359">
            <v>3.9845100000000002</v>
          </cell>
        </row>
        <row r="360">
          <cell r="A360">
            <v>36495</v>
          </cell>
          <cell r="B360">
            <v>3.7292800000000002</v>
          </cell>
        </row>
        <row r="361">
          <cell r="A361">
            <v>36526</v>
          </cell>
          <cell r="B361">
            <v>3.52536</v>
          </cell>
        </row>
        <row r="362">
          <cell r="A362">
            <v>36557</v>
          </cell>
          <cell r="B362">
            <v>3.3873700000000002</v>
          </cell>
        </row>
        <row r="363">
          <cell r="A363">
            <v>36586</v>
          </cell>
          <cell r="B363">
            <v>3.2856100000000001</v>
          </cell>
        </row>
        <row r="364">
          <cell r="A364">
            <v>36617</v>
          </cell>
          <cell r="B364">
            <v>3.2089099999999999</v>
          </cell>
        </row>
        <row r="365">
          <cell r="A365">
            <v>36647</v>
          </cell>
          <cell r="B365">
            <v>3.1554199999999999</v>
          </cell>
        </row>
        <row r="366">
          <cell r="A366">
            <v>36678</v>
          </cell>
          <cell r="B366">
            <v>3.1461399999999999</v>
          </cell>
        </row>
        <row r="367">
          <cell r="A367">
            <v>36708</v>
          </cell>
          <cell r="B367">
            <v>3.11415</v>
          </cell>
        </row>
        <row r="368">
          <cell r="A368">
            <v>36739</v>
          </cell>
          <cell r="B368">
            <v>3.08487</v>
          </cell>
        </row>
        <row r="369">
          <cell r="A369">
            <v>36770</v>
          </cell>
          <cell r="B369">
            <v>3.01519</v>
          </cell>
        </row>
        <row r="370">
          <cell r="A370">
            <v>36800</v>
          </cell>
          <cell r="B370">
            <v>2.9332500000000001</v>
          </cell>
        </row>
        <row r="371">
          <cell r="A371">
            <v>36831</v>
          </cell>
          <cell r="B371">
            <v>2.8643900000000002</v>
          </cell>
        </row>
        <row r="372">
          <cell r="A372">
            <v>36861</v>
          </cell>
          <cell r="B372">
            <v>2.8111600000000001</v>
          </cell>
        </row>
        <row r="373">
          <cell r="A373">
            <v>36892</v>
          </cell>
          <cell r="B373">
            <v>2.7475399999999999</v>
          </cell>
        </row>
        <row r="374">
          <cell r="A374">
            <v>36923</v>
          </cell>
          <cell r="B374">
            <v>2.677</v>
          </cell>
        </row>
        <row r="375">
          <cell r="A375">
            <v>36951</v>
          </cell>
          <cell r="B375">
            <v>2.4323199999999998</v>
          </cell>
        </row>
        <row r="376">
          <cell r="A376">
            <v>36982</v>
          </cell>
          <cell r="B376">
            <v>2.1269200000000001</v>
          </cell>
        </row>
        <row r="377">
          <cell r="A377">
            <v>37012</v>
          </cell>
          <cell r="B377">
            <v>2.0007899999999998</v>
          </cell>
        </row>
        <row r="378">
          <cell r="A378">
            <v>37043</v>
          </cell>
          <cell r="B378">
            <v>1.9449099999999999</v>
          </cell>
        </row>
        <row r="379">
          <cell r="A379">
            <v>37073</v>
          </cell>
          <cell r="B379">
            <v>1.8829</v>
          </cell>
        </row>
        <row r="380">
          <cell r="A380">
            <v>37104</v>
          </cell>
          <cell r="B380">
            <v>1.8184800000000001</v>
          </cell>
        </row>
        <row r="381">
          <cell r="A381">
            <v>37135</v>
          </cell>
          <cell r="B381">
            <v>1.7261200000000001</v>
          </cell>
        </row>
        <row r="382">
          <cell r="A382">
            <v>37165</v>
          </cell>
          <cell r="B382">
            <v>1.6172899999999999</v>
          </cell>
        </row>
        <row r="383">
          <cell r="A383">
            <v>37196</v>
          </cell>
          <cell r="B383">
            <v>1.55233</v>
          </cell>
        </row>
        <row r="384">
          <cell r="A384">
            <v>37226</v>
          </cell>
          <cell r="B384">
            <v>1.49082</v>
          </cell>
        </row>
        <row r="385">
          <cell r="A385">
            <v>37257</v>
          </cell>
          <cell r="B385">
            <v>1.43136</v>
          </cell>
        </row>
        <row r="386">
          <cell r="A386">
            <v>37288</v>
          </cell>
          <cell r="B386">
            <v>1.39561</v>
          </cell>
        </row>
        <row r="387">
          <cell r="A387">
            <v>37316</v>
          </cell>
          <cell r="B387">
            <v>1.3701300000000001</v>
          </cell>
        </row>
        <row r="388">
          <cell r="A388">
            <v>37347</v>
          </cell>
          <cell r="B388">
            <v>1.34575</v>
          </cell>
        </row>
        <row r="389">
          <cell r="A389">
            <v>37377</v>
          </cell>
          <cell r="B389">
            <v>1.34015</v>
          </cell>
        </row>
        <row r="390">
          <cell r="A390">
            <v>37408</v>
          </cell>
          <cell r="B390">
            <v>1.3248599999999999</v>
          </cell>
        </row>
        <row r="391">
          <cell r="A391">
            <v>37438</v>
          </cell>
          <cell r="B391">
            <v>1.2904199999999999</v>
          </cell>
        </row>
        <row r="392">
          <cell r="A392">
            <v>37469</v>
          </cell>
          <cell r="B392">
            <v>1.26345</v>
          </cell>
        </row>
        <row r="393">
          <cell r="A393">
            <v>37500</v>
          </cell>
          <cell r="B393">
            <v>1.22533</v>
          </cell>
        </row>
        <row r="394">
          <cell r="A394">
            <v>37530</v>
          </cell>
          <cell r="B394">
            <v>1.18811</v>
          </cell>
        </row>
        <row r="395">
          <cell r="A395">
            <v>37561</v>
          </cell>
          <cell r="B395">
            <v>1.1691100000000001</v>
          </cell>
        </row>
        <row r="396">
          <cell r="A396">
            <v>37591</v>
          </cell>
          <cell r="B396">
            <v>1.1394200000000001</v>
          </cell>
        </row>
        <row r="397">
          <cell r="A397">
            <v>37622</v>
          </cell>
          <cell r="B397">
            <v>1.07914</v>
          </cell>
        </row>
        <row r="398">
          <cell r="A398">
            <v>37653</v>
          </cell>
          <cell r="B398">
            <v>1.04626</v>
          </cell>
        </row>
        <row r="399">
          <cell r="A399">
            <v>37681</v>
          </cell>
          <cell r="B399">
            <v>1.0137700000000001</v>
          </cell>
        </row>
        <row r="400">
          <cell r="A400">
            <v>37712</v>
          </cell>
          <cell r="B400">
            <v>0.99622999999999995</v>
          </cell>
        </row>
        <row r="401">
          <cell r="A401">
            <v>37742</v>
          </cell>
          <cell r="B401">
            <v>1.0024599999999999</v>
          </cell>
        </row>
        <row r="402">
          <cell r="A402">
            <v>37773</v>
          </cell>
          <cell r="B402">
            <v>1.02214</v>
          </cell>
        </row>
        <row r="403">
          <cell r="A403">
            <v>37803</v>
          </cell>
          <cell r="B403">
            <v>1.02765</v>
          </cell>
        </row>
        <row r="404">
          <cell r="A404">
            <v>37834</v>
          </cell>
          <cell r="B404">
            <v>1.0296700000000001</v>
          </cell>
        </row>
        <row r="405">
          <cell r="A405">
            <v>37865</v>
          </cell>
          <cell r="B405">
            <v>1.02911</v>
          </cell>
        </row>
        <row r="406">
          <cell r="A406">
            <v>37895</v>
          </cell>
          <cell r="B406">
            <v>1.02339</v>
          </cell>
        </row>
        <row r="407">
          <cell r="A407">
            <v>37926</v>
          </cell>
          <cell r="B407">
            <v>1.0062599999999999</v>
          </cell>
        </row>
        <row r="408">
          <cell r="A408">
            <v>37956</v>
          </cell>
          <cell r="B408">
            <v>1</v>
          </cell>
        </row>
      </sheetData>
      <sheetData sheetId="9" refreshError="1"/>
      <sheetData sheetId="1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ZAFFER DEMİR" refreshedDate="44482.484061342591" createdVersion="7" refreshedVersion="7" minRefreshableVersion="3" recordCount="1094" xr:uid="{18ABCFF9-B960-4B1A-AA52-A36D1CAD55C9}">
  <cacheSource type="worksheet">
    <worksheetSource ref="A6:T1100" sheet="Yeniden Değerleme Tablosu"/>
  </cacheSource>
  <cacheFields count="18">
    <cacheField name="Sıra" numFmtId="0">
      <sharedItems containsNonDate="0" containsString="0" containsBlank="1"/>
    </cacheField>
    <cacheField name="Açıklama" numFmtId="0">
      <sharedItems containsNonDate="0" containsString="0" containsBlank="1"/>
    </cacheField>
    <cacheField name="Hesap Kodu" numFmtId="0">
      <sharedItems containsNonDate="0" containsString="0" containsBlank="1" containsNumber="1" containsInteger="1" minValue="250" maxValue="250" count="2">
        <m/>
        <n v="250" u="1"/>
      </sharedItems>
    </cacheField>
    <cacheField name="7144 Sy Kanun Kapsamında Yeniden Değerleme Yapıldı mı?" numFmtId="0">
      <sharedItems containsNonDate="0" containsString="0" containsBlank="1"/>
    </cacheField>
    <cacheField name="Aktife Giriş Tarihi" numFmtId="170">
      <sharedItems containsNonDate="0" containsString="0" containsBlank="1"/>
    </cacheField>
    <cacheField name="Amortisman Oranı %" numFmtId="0">
      <sharedItems containsNonDate="0" containsString="0" containsBlank="1"/>
    </cacheField>
    <cacheField name="Aktife Girdiği Tarihten Sonraki Ay" numFmtId="167">
      <sharedItems/>
    </cacheField>
    <cacheField name="Düzeltmeye Esas Tarih" numFmtId="167">
      <sharedItems/>
    </cacheField>
    <cacheField name="Aktife Giriş Bedeli" numFmtId="4">
      <sharedItems containsNonDate="0" containsString="0" containsBlank="1"/>
    </cacheField>
    <cacheField name="Sabit Kıymet Tutarı" numFmtId="4">
      <sharedItems containsNonDate="0" containsString="0" containsBlank="1"/>
    </cacheField>
    <cacheField name="Birikmiş Amortisman" numFmtId="4">
      <sharedItems containsNonDate="0" containsString="0" containsBlank="1"/>
    </cacheField>
    <cacheField name="Yeniden Değerleme Oranı" numFmtId="168">
      <sharedItems/>
    </cacheField>
    <cacheField name="Sabit Kıymet Tutarı2" numFmtId="4">
      <sharedItems/>
    </cacheField>
    <cacheField name="Birikmiş Amortisman Tutarı" numFmtId="4">
      <sharedItems/>
    </cacheField>
    <cacheField name="Sabit Kıymet Farkı" numFmtId="4">
      <sharedItems/>
    </cacheField>
    <cacheField name="B. Amort. Farkı" numFmtId="4">
      <sharedItems/>
    </cacheField>
    <cacheField name="Net Aktif Farkı" numFmtId="4">
      <sharedItems/>
    </cacheField>
    <cacheField name="Vergi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4"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  <r>
    <m/>
    <m/>
    <x v="0"/>
    <m/>
    <m/>
    <m/>
    <s v=" "/>
    <s v=" "/>
    <m/>
    <m/>
    <m/>
    <s v=" "/>
    <s v=" "/>
    <s v=" "/>
    <s v=" "/>
    <s v=" "/>
    <s v=" "/>
    <s v="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B818B9-49E0-4AD8-9807-E73E5459151F}" name="PivotTable1" cacheId="0" applyNumberFormats="0" applyBorderFormats="0" applyFontFormats="0" applyPatternFormats="0" applyAlignmentFormats="0" applyWidthHeightFormats="1" dataCaption="Değerler" updatedVersion="7" minRefreshableVersion="3" useAutoFormatting="1" itemPrintTitles="1" createdVersion="7" indent="0" outline="1" outlineData="1" multipleFieldFilters="0">
  <location ref="A3:I5" firstHeaderRow="0" firstDataRow="1" firstDataCol="1"/>
  <pivotFields count="18">
    <pivotField showAll="0"/>
    <pivotField showAll="0"/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2">
    <i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Toplam Sabit Kıymet Tutarı" fld="9" baseField="2" baseItem="0"/>
    <dataField name="Toplam Birikmiş Amortisman" fld="10" baseField="2" baseItem="0"/>
    <dataField name="Toplam Sabit Kıymet Tutarı2" fld="12" baseField="2" baseItem="0"/>
    <dataField name="Toplam Birikmiş Amortisman Tutarı" fld="13" baseField="2" baseItem="0"/>
    <dataField name="Toplam Sabit Kıymet Farkı" fld="14" baseField="2" baseItem="0"/>
    <dataField name="Toplam B. Amort. Farkı" fld="15" baseField="2" baseItem="0"/>
    <dataField name="Toplam Net Aktif Farkı" fld="16" baseField="2" baseItem="0"/>
    <dataField name="Toplam Vergi" fld="17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12EB-BC3C-4A85-B799-9F456B43075A}">
  <dimension ref="A3:I5"/>
  <sheetViews>
    <sheetView workbookViewId="0">
      <selection activeCell="C4" sqref="C4"/>
    </sheetView>
  </sheetViews>
  <sheetFormatPr defaultRowHeight="12.75" x14ac:dyDescent="0.2"/>
  <cols>
    <col min="1" max="1" width="16.28515625" bestFit="1" customWidth="1"/>
    <col min="2" max="2" width="26.42578125" bestFit="1" customWidth="1"/>
    <col min="3" max="3" width="27.7109375" bestFit="1" customWidth="1"/>
    <col min="4" max="4" width="27.42578125" bestFit="1" customWidth="1"/>
    <col min="5" max="5" width="33.85546875" bestFit="1" customWidth="1"/>
    <col min="6" max="6" width="25.7109375" bestFit="1" customWidth="1"/>
    <col min="7" max="7" width="22.42578125" bestFit="1" customWidth="1"/>
    <col min="8" max="8" width="21.5703125" bestFit="1" customWidth="1"/>
    <col min="9" max="9" width="13.42578125" bestFit="1" customWidth="1"/>
  </cols>
  <sheetData>
    <row r="3" spans="1:9" x14ac:dyDescent="0.2">
      <c r="A3" s="67" t="s">
        <v>60</v>
      </c>
      <c r="B3" t="s">
        <v>63</v>
      </c>
      <c r="C3" t="s">
        <v>64</v>
      </c>
      <c r="D3" t="s">
        <v>65</v>
      </c>
      <c r="E3" t="s">
        <v>66</v>
      </c>
      <c r="F3" t="s">
        <v>67</v>
      </c>
      <c r="G3" t="s">
        <v>69</v>
      </c>
      <c r="H3" t="s">
        <v>68</v>
      </c>
      <c r="I3" t="s">
        <v>70</v>
      </c>
    </row>
    <row r="4" spans="1:9" x14ac:dyDescent="0.2">
      <c r="A4" s="68" t="s">
        <v>61</v>
      </c>
      <c r="B4" s="66"/>
      <c r="C4" s="66"/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</row>
    <row r="5" spans="1:9" x14ac:dyDescent="0.2">
      <c r="A5" s="68" t="s">
        <v>62</v>
      </c>
      <c r="B5" s="66"/>
      <c r="C5" s="66"/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111"/>
  <dimension ref="A1:AE1103"/>
  <sheetViews>
    <sheetView tabSelected="1" zoomScaleNormal="100" workbookViewId="0">
      <selection activeCell="I14" sqref="I14"/>
    </sheetView>
  </sheetViews>
  <sheetFormatPr defaultColWidth="9" defaultRowHeight="12" x14ac:dyDescent="0.2"/>
  <cols>
    <col min="1" max="1" width="5" style="8" bestFit="1" customWidth="1"/>
    <col min="2" max="2" width="47.42578125" style="8" customWidth="1"/>
    <col min="3" max="3" width="11.42578125" style="8" customWidth="1"/>
    <col min="4" max="4" width="16.5703125" style="8" customWidth="1"/>
    <col min="5" max="5" width="10.42578125" style="59" bestFit="1" customWidth="1"/>
    <col min="6" max="6" width="11.42578125" style="8" customWidth="1"/>
    <col min="7" max="7" width="12" style="8" customWidth="1"/>
    <col min="8" max="8" width="13.5703125" style="8" customWidth="1"/>
    <col min="9" max="9" width="12.28515625" style="63" bestFit="1" customWidth="1"/>
    <col min="10" max="10" width="14.42578125" style="8" customWidth="1"/>
    <col min="11" max="11" width="14.5703125" style="8" customWidth="1"/>
    <col min="12" max="12" width="12.85546875" style="8" customWidth="1"/>
    <col min="13" max="13" width="11.28515625" style="8" customWidth="1"/>
    <col min="14" max="14" width="15.42578125" style="8" customWidth="1"/>
    <col min="15" max="15" width="14.85546875" style="8" customWidth="1"/>
    <col min="16" max="16" width="12.5703125" style="8" customWidth="1"/>
    <col min="17" max="18" width="14.85546875" style="8" customWidth="1"/>
    <col min="19" max="20" width="14.42578125" style="8" bestFit="1" customWidth="1"/>
    <col min="21" max="21" width="9" style="8" hidden="1" customWidth="1"/>
    <col min="22" max="22" width="9" style="40" hidden="1" customWidth="1"/>
    <col min="23" max="27" width="9" style="8" hidden="1" customWidth="1"/>
    <col min="28" max="28" width="0" style="8" hidden="1" customWidth="1"/>
    <col min="29" max="29" width="9" style="8"/>
    <col min="30" max="31" width="9.85546875" style="8" bestFit="1" customWidth="1"/>
    <col min="32" max="16384" width="9" style="8"/>
  </cols>
  <sheetData>
    <row r="1" spans="1:28" s="6" customFormat="1" x14ac:dyDescent="0.2">
      <c r="A1" s="14"/>
      <c r="B1" s="14"/>
      <c r="C1" s="14"/>
      <c r="D1" s="14"/>
      <c r="E1" s="56"/>
      <c r="F1" s="14"/>
      <c r="G1" s="14"/>
      <c r="H1" s="14"/>
      <c r="I1" s="60"/>
      <c r="J1" s="14"/>
      <c r="K1" s="14"/>
      <c r="L1" s="14"/>
      <c r="M1" s="14"/>
      <c r="N1" s="14"/>
      <c r="O1" s="14"/>
      <c r="P1" s="14"/>
      <c r="Q1" s="14"/>
      <c r="R1" s="14"/>
      <c r="S1" s="15"/>
      <c r="T1" s="15"/>
      <c r="V1" s="39"/>
    </row>
    <row r="2" spans="1:28" s="6" customFormat="1" x14ac:dyDescent="0.2">
      <c r="A2" s="14" t="s">
        <v>72</v>
      </c>
      <c r="B2" s="14"/>
      <c r="C2" s="14"/>
      <c r="D2" s="14"/>
      <c r="E2" s="56"/>
      <c r="F2" s="14"/>
      <c r="G2" s="14"/>
      <c r="H2" s="14"/>
      <c r="I2" s="60"/>
      <c r="J2" s="14"/>
      <c r="K2" s="14"/>
      <c r="L2" s="14"/>
      <c r="M2" s="14"/>
      <c r="N2" s="14"/>
      <c r="O2" s="14"/>
      <c r="P2" s="14"/>
      <c r="Q2" s="14"/>
      <c r="R2" s="14"/>
      <c r="S2" s="15"/>
      <c r="T2" s="15"/>
      <c r="V2" s="39"/>
    </row>
    <row r="3" spans="1:28" s="6" customFormat="1" x14ac:dyDescent="0.2">
      <c r="A3" s="14"/>
      <c r="B3" s="14"/>
      <c r="C3" s="14"/>
      <c r="D3" s="14"/>
      <c r="E3" s="56"/>
      <c r="F3" s="14"/>
      <c r="G3" s="14"/>
      <c r="H3" s="14"/>
      <c r="I3" s="60"/>
      <c r="J3" s="14"/>
      <c r="K3" s="14"/>
      <c r="L3" s="14"/>
      <c r="M3" s="14"/>
      <c r="N3" s="14"/>
      <c r="O3" s="14"/>
      <c r="P3" s="14"/>
      <c r="Q3" s="14"/>
      <c r="R3" s="14"/>
      <c r="S3" s="15"/>
      <c r="T3" s="15"/>
      <c r="V3" s="39"/>
    </row>
    <row r="4" spans="1:28" s="6" customFormat="1" x14ac:dyDescent="0.2">
      <c r="A4" s="14"/>
      <c r="B4" s="14"/>
      <c r="C4" s="16"/>
      <c r="D4" s="16"/>
      <c r="E4" s="56"/>
      <c r="F4" s="14"/>
      <c r="G4" s="14"/>
      <c r="H4" s="14"/>
      <c r="I4" s="60"/>
      <c r="J4" s="17"/>
      <c r="K4" s="17"/>
      <c r="L4" s="17"/>
      <c r="M4" s="17"/>
      <c r="N4" s="17"/>
      <c r="O4" s="17"/>
      <c r="P4" s="17"/>
      <c r="Q4" s="17"/>
      <c r="R4" s="17"/>
      <c r="S4" s="15"/>
      <c r="T4" s="15"/>
      <c r="V4" s="39"/>
    </row>
    <row r="5" spans="1:28" s="7" customFormat="1" ht="12.95" customHeight="1" x14ac:dyDescent="0.2">
      <c r="A5" s="18"/>
      <c r="B5" s="18"/>
      <c r="C5" s="18"/>
      <c r="D5" s="18"/>
      <c r="E5" s="57"/>
      <c r="F5" s="18"/>
      <c r="G5" s="18"/>
      <c r="H5" s="18"/>
      <c r="I5" s="61"/>
      <c r="J5" s="99" t="s">
        <v>27</v>
      </c>
      <c r="K5" s="100"/>
      <c r="L5" s="101"/>
      <c r="M5" s="65"/>
      <c r="N5" s="99" t="s">
        <v>28</v>
      </c>
      <c r="O5" s="100"/>
      <c r="P5" s="101"/>
      <c r="Q5" s="99" t="s">
        <v>24</v>
      </c>
      <c r="R5" s="100"/>
      <c r="S5" s="101"/>
      <c r="T5" s="19"/>
      <c r="V5" s="40"/>
    </row>
    <row r="6" spans="1:28" s="7" customFormat="1" ht="60.75" thickBot="1" x14ac:dyDescent="0.25">
      <c r="A6" s="71" t="s">
        <v>1</v>
      </c>
      <c r="B6" s="71" t="s">
        <v>8</v>
      </c>
      <c r="C6" s="71" t="s">
        <v>16</v>
      </c>
      <c r="D6" s="70" t="s">
        <v>71</v>
      </c>
      <c r="E6" s="72" t="s">
        <v>15</v>
      </c>
      <c r="F6" s="70" t="s">
        <v>17</v>
      </c>
      <c r="G6" s="70" t="s">
        <v>18</v>
      </c>
      <c r="H6" s="70" t="s">
        <v>9</v>
      </c>
      <c r="I6" s="73" t="s">
        <v>32</v>
      </c>
      <c r="J6" s="69" t="s">
        <v>3</v>
      </c>
      <c r="K6" s="69" t="s">
        <v>2</v>
      </c>
      <c r="L6" s="69" t="s">
        <v>74</v>
      </c>
      <c r="M6" s="69" t="s">
        <v>73</v>
      </c>
      <c r="N6" s="69" t="s">
        <v>3</v>
      </c>
      <c r="O6" s="69" t="s">
        <v>19</v>
      </c>
      <c r="P6" s="69" t="s">
        <v>74</v>
      </c>
      <c r="Q6" s="69" t="s">
        <v>25</v>
      </c>
      <c r="R6" s="69" t="s">
        <v>26</v>
      </c>
      <c r="S6" s="70" t="s">
        <v>10</v>
      </c>
      <c r="T6" s="70" t="s">
        <v>29</v>
      </c>
      <c r="V6" s="40">
        <v>250</v>
      </c>
      <c r="W6" s="7" t="s">
        <v>30</v>
      </c>
    </row>
    <row r="7" spans="1:28" s="79" customFormat="1" ht="15" customHeight="1" thickTop="1" x14ac:dyDescent="0.2">
      <c r="A7" s="41"/>
      <c r="B7" s="42"/>
      <c r="C7" s="43"/>
      <c r="D7" s="43"/>
      <c r="E7" s="95"/>
      <c r="F7" s="44"/>
      <c r="G7" s="94" t="str">
        <f t="shared" ref="G7:G70" si="0">IF(E7&gt;0,IF(AND(MONTH(E7)=1,DAY(E7)&gt;=27),E7+28,IF(AND(MONTH(E7)=1,DAY(E7)=1),E7+31,IF(AND(MONTH(E7)=3,DAY(E7)=1),E7+31,IF(AND(MONTH(E7)=5,DAY(E7)=1),E7+31,IF(AND(MONTH(E7)=7,DAY(E7)=1),E7+31,IF(AND(MONTH(E7)=8,DAY(E7)=1),E7+31,IF(AND(MONTH(E7)=10,DAY(E7)=1),E7+31,IF(AND(MONTH(E7)=12,DAY(E7)=1),E7+31,IF(DAY(E7)=31,E7+30,E7+31)))))))))," ")</f>
        <v xml:space="preserve"> </v>
      </c>
      <c r="H7" s="88" t="str">
        <f t="shared" ref="H7:H70" si="1">IF(E7&gt;0,IF(D7="Evet",43221,IF(E7&lt;=38352,38352+30,IF(E7&gt;44316,44346,G7)))," ")</f>
        <v xml:space="preserve"> </v>
      </c>
      <c r="I7" s="89"/>
      <c r="J7" s="74"/>
      <c r="K7" s="45"/>
      <c r="L7" s="97" t="str">
        <f>IF(J7&gt;0,J7-K7," ")</f>
        <v xml:space="preserve"> </v>
      </c>
      <c r="M7" s="64" t="str">
        <f>IF(E7=0," ",IF(D7="Hayır",VLOOKUP(H7,Katsayı!$A$1:$B$197,2),IF(D7="Evet",VLOOKUP(H7,Katsayı!$A$199:$B$235,2),0)))</f>
        <v xml:space="preserve"> </v>
      </c>
      <c r="N7" s="75" t="str">
        <f t="shared" ref="N7:N70" si="2">IF(E7=0," ",J7*M7)</f>
        <v xml:space="preserve"> </v>
      </c>
      <c r="O7" s="76" t="str">
        <f t="shared" ref="O7:O70" si="3">IF(J7&lt;=0," ",IF(N7&lt;=0," ",K7*M7))</f>
        <v xml:space="preserve"> </v>
      </c>
      <c r="P7" s="83" t="str">
        <f>IF(J7&gt;0,N7-O7," ")</f>
        <v xml:space="preserve"> </v>
      </c>
      <c r="Q7" s="76" t="str">
        <f t="shared" ref="Q7:Q70" si="4">IF(E7=0," ",N7-J7)</f>
        <v xml:space="preserve"> </v>
      </c>
      <c r="R7" s="75" t="str">
        <f t="shared" ref="R7:R70" si="5">IF(K7=0," ",O7-K7)</f>
        <v xml:space="preserve"> </v>
      </c>
      <c r="S7" s="75" t="str">
        <f t="shared" ref="S7:S70" si="6">IF(J7&lt;=0," ",IF(R7=" ",Q7,Q7-R7))</f>
        <v xml:space="preserve"> </v>
      </c>
      <c r="T7" s="84" t="str">
        <f t="shared" ref="T7:T70" si="7">IF(J7&gt;0,S7*0.02," ")</f>
        <v xml:space="preserve"> </v>
      </c>
      <c r="U7" s="77"/>
      <c r="V7" s="78">
        <v>251</v>
      </c>
      <c r="W7" s="79" t="s">
        <v>31</v>
      </c>
      <c r="Z7" s="80"/>
      <c r="AA7" s="80"/>
      <c r="AB7" s="80"/>
    </row>
    <row r="8" spans="1:28" s="79" customFormat="1" ht="15" customHeight="1" x14ac:dyDescent="0.2">
      <c r="A8" s="46"/>
      <c r="B8" s="46"/>
      <c r="C8" s="47"/>
      <c r="D8" s="48"/>
      <c r="E8" s="58"/>
      <c r="F8" s="49"/>
      <c r="G8" s="94" t="str">
        <f t="shared" si="0"/>
        <v xml:space="preserve"> </v>
      </c>
      <c r="H8" s="88" t="str">
        <f t="shared" si="1"/>
        <v xml:space="preserve"> </v>
      </c>
      <c r="I8" s="90"/>
      <c r="J8" s="81"/>
      <c r="K8" s="91"/>
      <c r="L8" s="96" t="str">
        <f>IF(J8&gt;0,J8-K8," ")</f>
        <v xml:space="preserve"> </v>
      </c>
      <c r="M8" s="64" t="str">
        <f>IF(E8=0," ",IF(D8="Hayır",VLOOKUP(H8,Katsayı!$A$1:$B$197,2),IF(D8="Evet",VLOOKUP(H8,Katsayı!$A$199:$B$235,2),0)))</f>
        <v xml:space="preserve"> </v>
      </c>
      <c r="N8" s="82" t="str">
        <f t="shared" si="2"/>
        <v xml:space="preserve"> </v>
      </c>
      <c r="O8" s="83" t="str">
        <f t="shared" si="3"/>
        <v xml:space="preserve"> </v>
      </c>
      <c r="P8" s="83" t="str">
        <f>IF(J8&gt;0,N8-O8," ")</f>
        <v xml:space="preserve"> </v>
      </c>
      <c r="Q8" s="83" t="str">
        <f t="shared" si="4"/>
        <v xml:space="preserve"> </v>
      </c>
      <c r="R8" s="82" t="str">
        <f t="shared" si="5"/>
        <v xml:space="preserve"> </v>
      </c>
      <c r="S8" s="82" t="str">
        <f t="shared" si="6"/>
        <v xml:space="preserve"> </v>
      </c>
      <c r="T8" s="84" t="str">
        <f t="shared" si="7"/>
        <v xml:space="preserve"> </v>
      </c>
      <c r="U8" s="77"/>
      <c r="V8" s="78">
        <v>252</v>
      </c>
      <c r="Z8" s="80"/>
      <c r="AA8" s="80"/>
      <c r="AB8" s="80"/>
    </row>
    <row r="9" spans="1:28" s="79" customFormat="1" ht="15" customHeight="1" x14ac:dyDescent="0.2">
      <c r="A9" s="46"/>
      <c r="B9" s="47"/>
      <c r="C9" s="48"/>
      <c r="D9" s="48"/>
      <c r="E9" s="58"/>
      <c r="F9" s="49"/>
      <c r="G9" s="94" t="str">
        <f t="shared" si="0"/>
        <v xml:space="preserve"> </v>
      </c>
      <c r="H9" s="88" t="str">
        <f>IF(E9&gt;0,IF(D9="Evet",43221,IF(E9&lt;=38352,38352+30,IF(E9&gt;44316,44346,G9)))," ")</f>
        <v xml:space="preserve"> </v>
      </c>
      <c r="I9" s="90"/>
      <c r="J9" s="81"/>
      <c r="K9" s="51"/>
      <c r="L9" s="96" t="str">
        <f t="shared" ref="L9:L72" si="8">IF(J9&gt;0,J9-K9," ")</f>
        <v xml:space="preserve"> </v>
      </c>
      <c r="M9" s="64" t="str">
        <f>IF(E9=0," ",IF(D9="Hayır",VLOOKUP(H9,Katsayı!$A$1:$B$197,2),IF(D9="Evet",VLOOKUP(H9,Katsayı!$A$199:$B$235,2),0)))</f>
        <v xml:space="preserve"> </v>
      </c>
      <c r="N9" s="82" t="str">
        <f t="shared" si="2"/>
        <v xml:space="preserve"> </v>
      </c>
      <c r="O9" s="83" t="str">
        <f t="shared" si="3"/>
        <v xml:space="preserve"> </v>
      </c>
      <c r="P9" s="83" t="str">
        <f t="shared" ref="P9:P72" si="9">IF(J9&gt;0,N9-O9," ")</f>
        <v xml:space="preserve"> </v>
      </c>
      <c r="Q9" s="83" t="str">
        <f t="shared" si="4"/>
        <v xml:space="preserve"> </v>
      </c>
      <c r="R9" s="82" t="str">
        <f t="shared" si="5"/>
        <v xml:space="preserve"> </v>
      </c>
      <c r="S9" s="82" t="str">
        <f t="shared" si="6"/>
        <v xml:space="preserve"> </v>
      </c>
      <c r="T9" s="84" t="str">
        <f t="shared" si="7"/>
        <v xml:space="preserve"> </v>
      </c>
      <c r="U9" s="77"/>
      <c r="V9" s="78">
        <v>253</v>
      </c>
      <c r="Z9" s="80"/>
      <c r="AA9" s="80"/>
      <c r="AB9" s="80"/>
    </row>
    <row r="10" spans="1:28" s="79" customFormat="1" ht="15" customHeight="1" x14ac:dyDescent="0.2">
      <c r="A10" s="46"/>
      <c r="B10" s="47"/>
      <c r="C10" s="48"/>
      <c r="D10" s="48"/>
      <c r="E10" s="58"/>
      <c r="F10" s="49"/>
      <c r="G10" s="94" t="str">
        <f t="shared" si="0"/>
        <v xml:space="preserve"> </v>
      </c>
      <c r="H10" s="88" t="str">
        <f t="shared" si="1"/>
        <v xml:space="preserve"> </v>
      </c>
      <c r="I10" s="90"/>
      <c r="J10" s="81"/>
      <c r="K10" s="51"/>
      <c r="L10" s="96" t="str">
        <f t="shared" si="8"/>
        <v xml:space="preserve"> </v>
      </c>
      <c r="M10" s="64" t="str">
        <f>IF(E10=0," ",IF(D10="Hayır",VLOOKUP(H10,Katsayı!$A$1:$B$197,2),IF(D10="Evet",VLOOKUP(H10,Katsayı!$A$199:$B$235,2),0)))</f>
        <v xml:space="preserve"> </v>
      </c>
      <c r="N10" s="82" t="str">
        <f t="shared" si="2"/>
        <v xml:space="preserve"> </v>
      </c>
      <c r="O10" s="83" t="str">
        <f t="shared" si="3"/>
        <v xml:space="preserve"> </v>
      </c>
      <c r="P10" s="83" t="str">
        <f t="shared" si="9"/>
        <v xml:space="preserve"> </v>
      </c>
      <c r="Q10" s="83" t="str">
        <f t="shared" si="4"/>
        <v xml:space="preserve"> </v>
      </c>
      <c r="R10" s="82" t="str">
        <f t="shared" si="5"/>
        <v xml:space="preserve"> </v>
      </c>
      <c r="S10" s="82" t="str">
        <f t="shared" si="6"/>
        <v xml:space="preserve"> </v>
      </c>
      <c r="T10" s="84" t="str">
        <f t="shared" si="7"/>
        <v xml:space="preserve"> </v>
      </c>
      <c r="U10" s="77"/>
      <c r="V10" s="78">
        <v>254</v>
      </c>
      <c r="Z10" s="80"/>
      <c r="AA10" s="80"/>
      <c r="AB10" s="80"/>
    </row>
    <row r="11" spans="1:28" s="79" customFormat="1" ht="15" customHeight="1" x14ac:dyDescent="0.2">
      <c r="A11" s="46"/>
      <c r="B11" s="47"/>
      <c r="C11" s="48"/>
      <c r="D11" s="48"/>
      <c r="E11" s="58"/>
      <c r="F11" s="49"/>
      <c r="G11" s="94" t="str">
        <f t="shared" si="0"/>
        <v xml:space="preserve"> </v>
      </c>
      <c r="H11" s="88" t="str">
        <f t="shared" si="1"/>
        <v xml:space="preserve"> </v>
      </c>
      <c r="I11" s="90"/>
      <c r="J11" s="81"/>
      <c r="K11" s="51"/>
      <c r="L11" s="96" t="str">
        <f t="shared" si="8"/>
        <v xml:space="preserve"> </v>
      </c>
      <c r="M11" s="64" t="str">
        <f>IF(E11=0," ",IF(D11="Hayır",VLOOKUP(H11,Katsayı!$A$1:$B$197,2),IF(D11="Evet",VLOOKUP(H11,Katsayı!$A$199:$B$235,2),0)))</f>
        <v xml:space="preserve"> </v>
      </c>
      <c r="N11" s="82" t="str">
        <f t="shared" si="2"/>
        <v xml:space="preserve"> </v>
      </c>
      <c r="O11" s="83" t="str">
        <f t="shared" si="3"/>
        <v xml:space="preserve"> </v>
      </c>
      <c r="P11" s="83" t="str">
        <f t="shared" si="9"/>
        <v xml:space="preserve"> </v>
      </c>
      <c r="Q11" s="83" t="str">
        <f t="shared" si="4"/>
        <v xml:space="preserve"> </v>
      </c>
      <c r="R11" s="82" t="str">
        <f t="shared" si="5"/>
        <v xml:space="preserve"> </v>
      </c>
      <c r="S11" s="82" t="str">
        <f t="shared" si="6"/>
        <v xml:space="preserve"> </v>
      </c>
      <c r="T11" s="84" t="str">
        <f t="shared" si="7"/>
        <v xml:space="preserve"> </v>
      </c>
      <c r="U11" s="77"/>
      <c r="V11" s="78">
        <v>255</v>
      </c>
      <c r="Z11" s="80"/>
      <c r="AA11" s="80"/>
      <c r="AB11" s="80"/>
    </row>
    <row r="12" spans="1:28" s="79" customFormat="1" ht="15" customHeight="1" x14ac:dyDescent="0.2">
      <c r="A12" s="46"/>
      <c r="B12" s="47"/>
      <c r="C12" s="48"/>
      <c r="D12" s="48"/>
      <c r="E12" s="58"/>
      <c r="F12" s="49"/>
      <c r="G12" s="94" t="str">
        <f t="shared" si="0"/>
        <v xml:space="preserve"> </v>
      </c>
      <c r="H12" s="88" t="str">
        <f t="shared" si="1"/>
        <v xml:space="preserve"> </v>
      </c>
      <c r="I12" s="90"/>
      <c r="J12" s="81"/>
      <c r="K12" s="51"/>
      <c r="L12" s="96" t="str">
        <f t="shared" si="8"/>
        <v xml:space="preserve"> </v>
      </c>
      <c r="M12" s="64" t="str">
        <f>IF(E12=0," ",IF(D12="Hayır",VLOOKUP(H12,Katsayı!$A$1:$B$197,2),IF(D12="Evet",VLOOKUP(H12,Katsayı!$A$199:$B$235,2),0)))</f>
        <v xml:space="preserve"> </v>
      </c>
      <c r="N12" s="82" t="str">
        <f t="shared" si="2"/>
        <v xml:space="preserve"> </v>
      </c>
      <c r="O12" s="83" t="str">
        <f t="shared" si="3"/>
        <v xml:space="preserve"> </v>
      </c>
      <c r="P12" s="83" t="str">
        <f t="shared" si="9"/>
        <v xml:space="preserve"> </v>
      </c>
      <c r="Q12" s="83" t="str">
        <f t="shared" si="4"/>
        <v xml:space="preserve"> </v>
      </c>
      <c r="R12" s="82" t="str">
        <f t="shared" si="5"/>
        <v xml:space="preserve"> </v>
      </c>
      <c r="S12" s="82" t="str">
        <f t="shared" si="6"/>
        <v xml:space="preserve"> </v>
      </c>
      <c r="T12" s="84" t="str">
        <f t="shared" si="7"/>
        <v xml:space="preserve"> </v>
      </c>
      <c r="U12" s="77"/>
      <c r="V12" s="78">
        <v>256</v>
      </c>
      <c r="Z12" s="80"/>
      <c r="AA12" s="80"/>
      <c r="AB12" s="80"/>
    </row>
    <row r="13" spans="1:28" s="79" customFormat="1" ht="15" customHeight="1" x14ac:dyDescent="0.2">
      <c r="A13" s="46"/>
      <c r="B13" s="47"/>
      <c r="C13" s="48"/>
      <c r="D13" s="48"/>
      <c r="E13" s="58"/>
      <c r="F13" s="49"/>
      <c r="G13" s="94" t="str">
        <f t="shared" si="0"/>
        <v xml:space="preserve"> </v>
      </c>
      <c r="H13" s="88" t="str">
        <f t="shared" si="1"/>
        <v xml:space="preserve"> </v>
      </c>
      <c r="I13" s="90"/>
      <c r="J13" s="81"/>
      <c r="K13" s="51"/>
      <c r="L13" s="96" t="str">
        <f t="shared" si="8"/>
        <v xml:space="preserve"> </v>
      </c>
      <c r="M13" s="64" t="str">
        <f>IF(E13=0," ",IF(D13="Hayır",VLOOKUP(H13,Katsayı!$A$1:$B$197,2),IF(D13="Evet",VLOOKUP(H13,Katsayı!$A$199:$B$235,2),0)))</f>
        <v xml:space="preserve"> </v>
      </c>
      <c r="N13" s="82" t="str">
        <f t="shared" si="2"/>
        <v xml:space="preserve"> </v>
      </c>
      <c r="O13" s="83" t="str">
        <f t="shared" si="3"/>
        <v xml:space="preserve"> </v>
      </c>
      <c r="P13" s="83" t="str">
        <f t="shared" si="9"/>
        <v xml:space="preserve"> </v>
      </c>
      <c r="Q13" s="83" t="str">
        <f t="shared" si="4"/>
        <v xml:space="preserve"> </v>
      </c>
      <c r="R13" s="82" t="str">
        <f t="shared" si="5"/>
        <v xml:space="preserve"> </v>
      </c>
      <c r="S13" s="82" t="str">
        <f t="shared" si="6"/>
        <v xml:space="preserve"> </v>
      </c>
      <c r="T13" s="84" t="str">
        <f t="shared" si="7"/>
        <v xml:space="preserve"> </v>
      </c>
      <c r="U13" s="77"/>
      <c r="V13" s="78">
        <v>260</v>
      </c>
      <c r="Z13" s="80"/>
      <c r="AA13" s="80"/>
      <c r="AB13" s="80"/>
    </row>
    <row r="14" spans="1:28" s="79" customFormat="1" ht="15" customHeight="1" x14ac:dyDescent="0.2">
      <c r="A14" s="46"/>
      <c r="B14" s="47"/>
      <c r="C14" s="48"/>
      <c r="D14" s="48"/>
      <c r="E14" s="58"/>
      <c r="F14" s="49"/>
      <c r="G14" s="94" t="str">
        <f t="shared" si="0"/>
        <v xml:space="preserve"> </v>
      </c>
      <c r="H14" s="88" t="str">
        <f t="shared" si="1"/>
        <v xml:space="preserve"> </v>
      </c>
      <c r="I14" s="90"/>
      <c r="J14" s="81"/>
      <c r="K14" s="51"/>
      <c r="L14" s="96" t="str">
        <f t="shared" si="8"/>
        <v xml:space="preserve"> </v>
      </c>
      <c r="M14" s="64" t="str">
        <f>IF(E14=0," ",IF(D14="Hayır",VLOOKUP(H14,Katsayı!$A$1:$B$197,2),IF(D14="Evet",VLOOKUP(H14,Katsayı!$A$199:$B$235,2),0)))</f>
        <v xml:space="preserve"> </v>
      </c>
      <c r="N14" s="82" t="str">
        <f t="shared" si="2"/>
        <v xml:space="preserve"> </v>
      </c>
      <c r="O14" s="83" t="str">
        <f t="shared" si="3"/>
        <v xml:space="preserve"> </v>
      </c>
      <c r="P14" s="83" t="str">
        <f t="shared" si="9"/>
        <v xml:space="preserve"> </v>
      </c>
      <c r="Q14" s="83" t="str">
        <f t="shared" si="4"/>
        <v xml:space="preserve"> </v>
      </c>
      <c r="R14" s="82" t="str">
        <f t="shared" si="5"/>
        <v xml:space="preserve"> </v>
      </c>
      <c r="S14" s="82" t="str">
        <f t="shared" si="6"/>
        <v xml:space="preserve"> </v>
      </c>
      <c r="T14" s="84" t="str">
        <f t="shared" si="7"/>
        <v xml:space="preserve"> </v>
      </c>
      <c r="U14" s="77"/>
      <c r="V14" s="78">
        <v>261</v>
      </c>
      <c r="Z14" s="80"/>
      <c r="AA14" s="80"/>
      <c r="AB14" s="80"/>
    </row>
    <row r="15" spans="1:28" s="79" customFormat="1" ht="15" customHeight="1" x14ac:dyDescent="0.2">
      <c r="A15" s="46"/>
      <c r="B15" s="47"/>
      <c r="C15" s="48"/>
      <c r="D15" s="48"/>
      <c r="E15" s="58"/>
      <c r="F15" s="49"/>
      <c r="G15" s="94" t="str">
        <f t="shared" si="0"/>
        <v xml:space="preserve"> </v>
      </c>
      <c r="H15" s="88" t="str">
        <f t="shared" si="1"/>
        <v xml:space="preserve"> </v>
      </c>
      <c r="I15" s="90"/>
      <c r="J15" s="81"/>
      <c r="K15" s="51"/>
      <c r="L15" s="96" t="str">
        <f t="shared" si="8"/>
        <v xml:space="preserve"> </v>
      </c>
      <c r="M15" s="64" t="str">
        <f>IF(E15=0," ",IF(D15="Hayır",VLOOKUP(H15,Katsayı!$A$1:$B$197,2),IF(D15="Evet",VLOOKUP(H15,Katsayı!$A$199:$B$235,2),0)))</f>
        <v xml:space="preserve"> </v>
      </c>
      <c r="N15" s="82" t="str">
        <f t="shared" si="2"/>
        <v xml:space="preserve"> </v>
      </c>
      <c r="O15" s="83" t="str">
        <f t="shared" si="3"/>
        <v xml:space="preserve"> </v>
      </c>
      <c r="P15" s="83" t="str">
        <f t="shared" si="9"/>
        <v xml:space="preserve"> </v>
      </c>
      <c r="Q15" s="83" t="str">
        <f t="shared" si="4"/>
        <v xml:space="preserve"> </v>
      </c>
      <c r="R15" s="82" t="str">
        <f t="shared" si="5"/>
        <v xml:space="preserve"> </v>
      </c>
      <c r="S15" s="82" t="str">
        <f t="shared" si="6"/>
        <v xml:space="preserve"> </v>
      </c>
      <c r="T15" s="84" t="str">
        <f t="shared" si="7"/>
        <v xml:space="preserve"> </v>
      </c>
      <c r="U15" s="77"/>
      <c r="V15" s="78">
        <v>262</v>
      </c>
      <c r="Z15" s="80"/>
      <c r="AA15" s="80"/>
      <c r="AB15" s="80"/>
    </row>
    <row r="16" spans="1:28" s="79" customFormat="1" ht="15" customHeight="1" x14ac:dyDescent="0.2">
      <c r="A16" s="46"/>
      <c r="B16" s="47"/>
      <c r="C16" s="48"/>
      <c r="D16" s="48"/>
      <c r="E16" s="58"/>
      <c r="F16" s="50"/>
      <c r="G16" s="94" t="str">
        <f t="shared" si="0"/>
        <v xml:space="preserve"> </v>
      </c>
      <c r="H16" s="88" t="str">
        <f t="shared" si="1"/>
        <v xml:space="preserve"> </v>
      </c>
      <c r="I16" s="90"/>
      <c r="J16" s="81"/>
      <c r="K16" s="51"/>
      <c r="L16" s="96" t="str">
        <f t="shared" si="8"/>
        <v xml:space="preserve"> </v>
      </c>
      <c r="M16" s="64" t="str">
        <f>IF(E16=0," ",IF(D16="Hayır",VLOOKUP(H16,Katsayı!$A$1:$B$197,2),IF(D16="Evet",VLOOKUP(H16,Katsayı!$A$199:$B$235,2),0)))</f>
        <v xml:space="preserve"> </v>
      </c>
      <c r="N16" s="82" t="str">
        <f t="shared" si="2"/>
        <v xml:space="preserve"> </v>
      </c>
      <c r="O16" s="83" t="str">
        <f t="shared" si="3"/>
        <v xml:space="preserve"> </v>
      </c>
      <c r="P16" s="83" t="str">
        <f t="shared" si="9"/>
        <v xml:space="preserve"> </v>
      </c>
      <c r="Q16" s="83" t="str">
        <f t="shared" si="4"/>
        <v xml:space="preserve"> </v>
      </c>
      <c r="R16" s="82" t="str">
        <f t="shared" si="5"/>
        <v xml:space="preserve"> </v>
      </c>
      <c r="S16" s="82" t="str">
        <f t="shared" si="6"/>
        <v xml:space="preserve"> </v>
      </c>
      <c r="T16" s="84" t="str">
        <f t="shared" si="7"/>
        <v xml:space="preserve"> </v>
      </c>
      <c r="U16" s="77"/>
      <c r="V16" s="78">
        <v>263</v>
      </c>
      <c r="Z16" s="80"/>
      <c r="AA16" s="80"/>
      <c r="AB16" s="80"/>
    </row>
    <row r="17" spans="1:31" s="79" customFormat="1" ht="15" customHeight="1" x14ac:dyDescent="0.2">
      <c r="A17" s="46"/>
      <c r="B17" s="47"/>
      <c r="C17" s="48"/>
      <c r="D17" s="48"/>
      <c r="E17" s="58"/>
      <c r="F17" s="50"/>
      <c r="G17" s="94" t="str">
        <f t="shared" si="0"/>
        <v xml:space="preserve"> </v>
      </c>
      <c r="H17" s="88" t="str">
        <f t="shared" si="1"/>
        <v xml:space="preserve"> </v>
      </c>
      <c r="I17" s="90"/>
      <c r="J17" s="81"/>
      <c r="K17" s="51"/>
      <c r="L17" s="96" t="str">
        <f t="shared" si="8"/>
        <v xml:space="preserve"> </v>
      </c>
      <c r="M17" s="64" t="str">
        <f>IF(E17=0," ",IF(D17="Hayır",VLOOKUP(H17,Katsayı!$A$1:$B$197,2),IF(D17="Evet",VLOOKUP(H17,Katsayı!$A$199:$B$235,2),0)))</f>
        <v xml:space="preserve"> </v>
      </c>
      <c r="N17" s="82" t="str">
        <f t="shared" si="2"/>
        <v xml:space="preserve"> </v>
      </c>
      <c r="O17" s="83" t="str">
        <f t="shared" si="3"/>
        <v xml:space="preserve"> </v>
      </c>
      <c r="P17" s="83" t="str">
        <f t="shared" si="9"/>
        <v xml:space="preserve"> </v>
      </c>
      <c r="Q17" s="83" t="str">
        <f t="shared" si="4"/>
        <v xml:space="preserve"> </v>
      </c>
      <c r="R17" s="82" t="str">
        <f t="shared" si="5"/>
        <v xml:space="preserve"> </v>
      </c>
      <c r="S17" s="82" t="str">
        <f t="shared" si="6"/>
        <v xml:space="preserve"> </v>
      </c>
      <c r="T17" s="84" t="str">
        <f t="shared" si="7"/>
        <v xml:space="preserve"> </v>
      </c>
      <c r="U17" s="77"/>
      <c r="V17" s="78">
        <v>264</v>
      </c>
      <c r="Z17" s="80"/>
      <c r="AA17" s="80"/>
      <c r="AB17" s="80"/>
      <c r="AD17" s="92"/>
      <c r="AE17" s="92"/>
    </row>
    <row r="18" spans="1:31" s="79" customFormat="1" ht="15" customHeight="1" x14ac:dyDescent="0.2">
      <c r="A18" s="46"/>
      <c r="B18" s="47"/>
      <c r="C18" s="48"/>
      <c r="D18" s="48"/>
      <c r="E18" s="58"/>
      <c r="F18" s="50"/>
      <c r="G18" s="94" t="str">
        <f t="shared" si="0"/>
        <v xml:space="preserve"> </v>
      </c>
      <c r="H18" s="88" t="str">
        <f t="shared" si="1"/>
        <v xml:space="preserve"> </v>
      </c>
      <c r="I18" s="90"/>
      <c r="J18" s="81"/>
      <c r="K18" s="51"/>
      <c r="L18" s="96" t="str">
        <f t="shared" si="8"/>
        <v xml:space="preserve"> </v>
      </c>
      <c r="M18" s="64" t="str">
        <f>IF(E18=0," ",IF(D18="Hayır",VLOOKUP(H18,Katsayı!$A$1:$B$197,2),IF(D18="Evet",VLOOKUP(H18,Katsayı!$A$199:$B$235,2),0)))</f>
        <v xml:space="preserve"> </v>
      </c>
      <c r="N18" s="82" t="str">
        <f t="shared" si="2"/>
        <v xml:space="preserve"> </v>
      </c>
      <c r="O18" s="83" t="str">
        <f t="shared" si="3"/>
        <v xml:space="preserve"> </v>
      </c>
      <c r="P18" s="83" t="str">
        <f t="shared" si="9"/>
        <v xml:space="preserve"> </v>
      </c>
      <c r="Q18" s="83" t="str">
        <f t="shared" si="4"/>
        <v xml:space="preserve"> </v>
      </c>
      <c r="R18" s="82" t="str">
        <f t="shared" si="5"/>
        <v xml:space="preserve"> </v>
      </c>
      <c r="S18" s="82" t="str">
        <f t="shared" si="6"/>
        <v xml:space="preserve"> </v>
      </c>
      <c r="T18" s="84" t="str">
        <f t="shared" si="7"/>
        <v xml:space="preserve"> </v>
      </c>
      <c r="U18" s="77"/>
      <c r="V18" s="78">
        <v>267</v>
      </c>
      <c r="Z18" s="80"/>
      <c r="AA18" s="80"/>
      <c r="AB18" s="80"/>
      <c r="AE18" s="93"/>
    </row>
    <row r="19" spans="1:31" s="79" customFormat="1" ht="15" customHeight="1" x14ac:dyDescent="0.2">
      <c r="A19" s="46"/>
      <c r="B19" s="47"/>
      <c r="C19" s="48"/>
      <c r="D19" s="48"/>
      <c r="E19" s="58"/>
      <c r="F19" s="50"/>
      <c r="G19" s="94" t="str">
        <f t="shared" si="0"/>
        <v xml:space="preserve"> </v>
      </c>
      <c r="H19" s="88" t="str">
        <f t="shared" si="1"/>
        <v xml:space="preserve"> </v>
      </c>
      <c r="I19" s="90"/>
      <c r="J19" s="81"/>
      <c r="K19" s="51"/>
      <c r="L19" s="96" t="str">
        <f t="shared" si="8"/>
        <v xml:space="preserve"> </v>
      </c>
      <c r="M19" s="64" t="str">
        <f>IF(E19=0," ",IF(D19="Hayır",VLOOKUP(H19,Katsayı!$A$1:$B$197,2),IF(D19="Evet",VLOOKUP(H19,Katsayı!$A$199:$B$235,2),0)))</f>
        <v xml:space="preserve"> </v>
      </c>
      <c r="N19" s="82" t="str">
        <f t="shared" si="2"/>
        <v xml:space="preserve"> </v>
      </c>
      <c r="O19" s="83" t="str">
        <f t="shared" si="3"/>
        <v xml:space="preserve"> </v>
      </c>
      <c r="P19" s="83" t="str">
        <f t="shared" si="9"/>
        <v xml:space="preserve"> </v>
      </c>
      <c r="Q19" s="83" t="str">
        <f t="shared" si="4"/>
        <v xml:space="preserve"> </v>
      </c>
      <c r="R19" s="82" t="str">
        <f t="shared" si="5"/>
        <v xml:space="preserve"> </v>
      </c>
      <c r="S19" s="82" t="str">
        <f t="shared" si="6"/>
        <v xml:space="preserve"> </v>
      </c>
      <c r="T19" s="84" t="str">
        <f t="shared" si="7"/>
        <v xml:space="preserve"> </v>
      </c>
      <c r="U19" s="77"/>
      <c r="V19" s="78">
        <v>271</v>
      </c>
      <c r="Z19" s="80"/>
      <c r="AA19" s="80"/>
      <c r="AB19" s="80"/>
    </row>
    <row r="20" spans="1:31" s="79" customFormat="1" x14ac:dyDescent="0.2">
      <c r="A20" s="46"/>
      <c r="B20" s="47"/>
      <c r="C20" s="48"/>
      <c r="D20" s="48"/>
      <c r="E20" s="58"/>
      <c r="F20" s="50"/>
      <c r="G20" s="94" t="str">
        <f t="shared" si="0"/>
        <v xml:space="preserve"> </v>
      </c>
      <c r="H20" s="88" t="str">
        <f t="shared" si="1"/>
        <v xml:space="preserve"> </v>
      </c>
      <c r="I20" s="90"/>
      <c r="J20" s="81"/>
      <c r="K20" s="51"/>
      <c r="L20" s="96" t="str">
        <f t="shared" si="8"/>
        <v xml:space="preserve"> </v>
      </c>
      <c r="M20" s="64" t="str">
        <f>IF(E20=0," ",IF(D20="Hayır",VLOOKUP(H20,Katsayı!$A$1:$B$197,2),IF(D20="Evet",VLOOKUP(H20,Katsayı!$A$199:$B$235,2),0)))</f>
        <v xml:space="preserve"> </v>
      </c>
      <c r="N20" s="82" t="str">
        <f t="shared" si="2"/>
        <v xml:space="preserve"> </v>
      </c>
      <c r="O20" s="83" t="str">
        <f t="shared" si="3"/>
        <v xml:space="preserve"> </v>
      </c>
      <c r="P20" s="83" t="str">
        <f t="shared" si="9"/>
        <v xml:space="preserve"> </v>
      </c>
      <c r="Q20" s="83" t="str">
        <f t="shared" si="4"/>
        <v xml:space="preserve"> </v>
      </c>
      <c r="R20" s="82" t="str">
        <f t="shared" si="5"/>
        <v xml:space="preserve"> </v>
      </c>
      <c r="S20" s="82" t="str">
        <f t="shared" si="6"/>
        <v xml:space="preserve"> </v>
      </c>
      <c r="T20" s="84" t="str">
        <f t="shared" si="7"/>
        <v xml:space="preserve"> </v>
      </c>
      <c r="U20" s="77"/>
      <c r="V20" s="78">
        <v>272</v>
      </c>
      <c r="Z20" s="80"/>
      <c r="AA20" s="80"/>
      <c r="AB20" s="80"/>
    </row>
    <row r="21" spans="1:31" s="79" customFormat="1" x14ac:dyDescent="0.2">
      <c r="A21" s="46"/>
      <c r="B21" s="47"/>
      <c r="C21" s="48"/>
      <c r="D21" s="48"/>
      <c r="E21" s="58"/>
      <c r="F21" s="50"/>
      <c r="G21" s="94" t="str">
        <f t="shared" si="0"/>
        <v xml:space="preserve"> </v>
      </c>
      <c r="H21" s="88" t="str">
        <f t="shared" si="1"/>
        <v xml:space="preserve"> </v>
      </c>
      <c r="I21" s="90"/>
      <c r="J21" s="81"/>
      <c r="K21" s="51"/>
      <c r="L21" s="96" t="str">
        <f t="shared" si="8"/>
        <v xml:space="preserve"> </v>
      </c>
      <c r="M21" s="64" t="str">
        <f>IF(E21=0," ",IF(D21="Hayır",VLOOKUP(H21,Katsayı!$A$1:$B$197,2),IF(D21="Evet",VLOOKUP(H21,Katsayı!$A$199:$B$235,2),0)))</f>
        <v xml:space="preserve"> </v>
      </c>
      <c r="N21" s="82" t="str">
        <f t="shared" si="2"/>
        <v xml:space="preserve"> </v>
      </c>
      <c r="O21" s="83" t="str">
        <f t="shared" si="3"/>
        <v xml:space="preserve"> </v>
      </c>
      <c r="P21" s="83" t="str">
        <f t="shared" si="9"/>
        <v xml:space="preserve"> </v>
      </c>
      <c r="Q21" s="83" t="str">
        <f t="shared" si="4"/>
        <v xml:space="preserve"> </v>
      </c>
      <c r="R21" s="82" t="str">
        <f t="shared" si="5"/>
        <v xml:space="preserve"> </v>
      </c>
      <c r="S21" s="82" t="str">
        <f t="shared" si="6"/>
        <v xml:space="preserve"> </v>
      </c>
      <c r="T21" s="84" t="str">
        <f t="shared" si="7"/>
        <v xml:space="preserve"> </v>
      </c>
      <c r="U21" s="77"/>
      <c r="V21" s="78">
        <v>277</v>
      </c>
      <c r="Z21" s="80"/>
      <c r="AA21" s="80"/>
      <c r="AB21" s="80"/>
    </row>
    <row r="22" spans="1:31" s="79" customFormat="1" x14ac:dyDescent="0.2">
      <c r="A22" s="46"/>
      <c r="B22" s="47"/>
      <c r="C22" s="48"/>
      <c r="D22" s="48"/>
      <c r="E22" s="58"/>
      <c r="F22" s="50"/>
      <c r="G22" s="94" t="str">
        <f t="shared" si="0"/>
        <v xml:space="preserve"> </v>
      </c>
      <c r="H22" s="88" t="str">
        <f t="shared" si="1"/>
        <v xml:space="preserve"> </v>
      </c>
      <c r="I22" s="90"/>
      <c r="J22" s="81"/>
      <c r="K22" s="51"/>
      <c r="L22" s="96" t="str">
        <f t="shared" si="8"/>
        <v xml:space="preserve"> </v>
      </c>
      <c r="M22" s="64" t="str">
        <f>IF(E22=0," ",IF(D22="Hayır",VLOOKUP(H22,Katsayı!$A$1:$B$197,2),IF(D22="Evet",VLOOKUP(H22,Katsayı!$A$199:$B$235,2),0)))</f>
        <v xml:space="preserve"> </v>
      </c>
      <c r="N22" s="82" t="str">
        <f t="shared" si="2"/>
        <v xml:space="preserve"> </v>
      </c>
      <c r="O22" s="83" t="str">
        <f t="shared" si="3"/>
        <v xml:space="preserve"> </v>
      </c>
      <c r="P22" s="83" t="str">
        <f t="shared" si="9"/>
        <v xml:space="preserve"> </v>
      </c>
      <c r="Q22" s="83" t="str">
        <f t="shared" si="4"/>
        <v xml:space="preserve"> </v>
      </c>
      <c r="R22" s="82" t="str">
        <f t="shared" si="5"/>
        <v xml:space="preserve"> </v>
      </c>
      <c r="S22" s="82" t="str">
        <f t="shared" si="6"/>
        <v xml:space="preserve"> </v>
      </c>
      <c r="T22" s="84" t="str">
        <f t="shared" si="7"/>
        <v xml:space="preserve"> </v>
      </c>
      <c r="U22" s="77"/>
      <c r="V22" s="78">
        <v>294</v>
      </c>
      <c r="Z22" s="80"/>
      <c r="AA22" s="80"/>
      <c r="AB22" s="80"/>
    </row>
    <row r="23" spans="1:31" s="79" customFormat="1" x14ac:dyDescent="0.2">
      <c r="A23" s="46"/>
      <c r="B23" s="47"/>
      <c r="C23" s="48"/>
      <c r="D23" s="48"/>
      <c r="E23" s="58"/>
      <c r="F23" s="50"/>
      <c r="G23" s="94" t="str">
        <f t="shared" si="0"/>
        <v xml:space="preserve"> </v>
      </c>
      <c r="H23" s="88" t="str">
        <f t="shared" si="1"/>
        <v xml:space="preserve"> </v>
      </c>
      <c r="I23" s="90"/>
      <c r="J23" s="81"/>
      <c r="K23" s="51"/>
      <c r="L23" s="96" t="str">
        <f t="shared" si="8"/>
        <v xml:space="preserve"> </v>
      </c>
      <c r="M23" s="64" t="str">
        <f>IF(E23=0," ",IF(D23="Hayır",VLOOKUP(H23,Katsayı!$A$1:$B$197,2),IF(D23="Evet",VLOOKUP(H23,Katsayı!$A$199:$B$235,2),0)))</f>
        <v xml:space="preserve"> </v>
      </c>
      <c r="N23" s="82" t="str">
        <f t="shared" si="2"/>
        <v xml:space="preserve"> </v>
      </c>
      <c r="O23" s="83" t="str">
        <f t="shared" si="3"/>
        <v xml:space="preserve"> </v>
      </c>
      <c r="P23" s="83" t="str">
        <f t="shared" si="9"/>
        <v xml:space="preserve"> </v>
      </c>
      <c r="Q23" s="83" t="str">
        <f t="shared" si="4"/>
        <v xml:space="preserve"> </v>
      </c>
      <c r="R23" s="82" t="str">
        <f t="shared" si="5"/>
        <v xml:space="preserve"> </v>
      </c>
      <c r="S23" s="82" t="str">
        <f t="shared" si="6"/>
        <v xml:space="preserve"> </v>
      </c>
      <c r="T23" s="84" t="str">
        <f t="shared" si="7"/>
        <v xml:space="preserve"> </v>
      </c>
      <c r="U23" s="77"/>
      <c r="V23" s="78"/>
      <c r="Z23" s="80"/>
      <c r="AA23" s="80"/>
      <c r="AB23" s="80"/>
    </row>
    <row r="24" spans="1:31" s="79" customFormat="1" x14ac:dyDescent="0.2">
      <c r="A24" s="46"/>
      <c r="B24" s="47"/>
      <c r="C24" s="48"/>
      <c r="D24" s="48"/>
      <c r="E24" s="58"/>
      <c r="F24" s="50"/>
      <c r="G24" s="94" t="str">
        <f t="shared" si="0"/>
        <v xml:space="preserve"> </v>
      </c>
      <c r="H24" s="88" t="str">
        <f t="shared" si="1"/>
        <v xml:space="preserve"> </v>
      </c>
      <c r="I24" s="90"/>
      <c r="J24" s="81"/>
      <c r="K24" s="51"/>
      <c r="L24" s="96" t="str">
        <f t="shared" si="8"/>
        <v xml:space="preserve"> </v>
      </c>
      <c r="M24" s="64" t="str">
        <f>IF(E24=0," ",IF(D24="Hayır",VLOOKUP(H24,Katsayı!$A$1:$B$197,2),IF(D24="Evet",VLOOKUP(H24,Katsayı!$A$199:$B$235,2),0)))</f>
        <v xml:space="preserve"> </v>
      </c>
      <c r="N24" s="82" t="str">
        <f t="shared" si="2"/>
        <v xml:space="preserve"> </v>
      </c>
      <c r="O24" s="83" t="str">
        <f t="shared" si="3"/>
        <v xml:space="preserve"> </v>
      </c>
      <c r="P24" s="83" t="str">
        <f t="shared" si="9"/>
        <v xml:space="preserve"> </v>
      </c>
      <c r="Q24" s="83" t="str">
        <f t="shared" si="4"/>
        <v xml:space="preserve"> </v>
      </c>
      <c r="R24" s="82" t="str">
        <f t="shared" si="5"/>
        <v xml:space="preserve"> </v>
      </c>
      <c r="S24" s="82" t="str">
        <f t="shared" si="6"/>
        <v xml:space="preserve"> </v>
      </c>
      <c r="T24" s="84" t="str">
        <f t="shared" si="7"/>
        <v xml:space="preserve"> </v>
      </c>
      <c r="U24" s="77"/>
      <c r="V24" s="78"/>
      <c r="Z24" s="80"/>
      <c r="AA24" s="80"/>
      <c r="AB24" s="80"/>
    </row>
    <row r="25" spans="1:31" s="79" customFormat="1" x14ac:dyDescent="0.2">
      <c r="A25" s="46"/>
      <c r="B25" s="47"/>
      <c r="C25" s="48"/>
      <c r="D25" s="48"/>
      <c r="E25" s="58"/>
      <c r="F25" s="50"/>
      <c r="G25" s="94" t="str">
        <f t="shared" si="0"/>
        <v xml:space="preserve"> </v>
      </c>
      <c r="H25" s="88" t="str">
        <f t="shared" si="1"/>
        <v xml:space="preserve"> </v>
      </c>
      <c r="I25" s="90"/>
      <c r="J25" s="81"/>
      <c r="K25" s="51"/>
      <c r="L25" s="96" t="str">
        <f t="shared" si="8"/>
        <v xml:space="preserve"> </v>
      </c>
      <c r="M25" s="64" t="str">
        <f>IF(E25=0," ",IF(D25="Hayır",VLOOKUP(H25,Katsayı!$A$1:$B$197,2),IF(D25="Evet",VLOOKUP(H25,Katsayı!$A$199:$B$235,2),0)))</f>
        <v xml:space="preserve"> </v>
      </c>
      <c r="N25" s="82" t="str">
        <f t="shared" si="2"/>
        <v xml:space="preserve"> </v>
      </c>
      <c r="O25" s="83" t="str">
        <f t="shared" si="3"/>
        <v xml:space="preserve"> </v>
      </c>
      <c r="P25" s="83" t="str">
        <f t="shared" si="9"/>
        <v xml:space="preserve"> </v>
      </c>
      <c r="Q25" s="83" t="str">
        <f t="shared" si="4"/>
        <v xml:space="preserve"> </v>
      </c>
      <c r="R25" s="82" t="str">
        <f t="shared" si="5"/>
        <v xml:space="preserve"> </v>
      </c>
      <c r="S25" s="82" t="str">
        <f t="shared" si="6"/>
        <v xml:space="preserve"> </v>
      </c>
      <c r="T25" s="84" t="str">
        <f t="shared" si="7"/>
        <v xml:space="preserve"> </v>
      </c>
      <c r="U25" s="77"/>
      <c r="V25" s="78"/>
      <c r="Z25" s="80"/>
      <c r="AA25" s="80"/>
      <c r="AB25" s="80"/>
    </row>
    <row r="26" spans="1:31" s="79" customFormat="1" x14ac:dyDescent="0.2">
      <c r="A26" s="46"/>
      <c r="B26" s="47"/>
      <c r="C26" s="48"/>
      <c r="D26" s="48"/>
      <c r="E26" s="58"/>
      <c r="F26" s="50"/>
      <c r="G26" s="94" t="str">
        <f t="shared" si="0"/>
        <v xml:space="preserve"> </v>
      </c>
      <c r="H26" s="88" t="str">
        <f t="shared" si="1"/>
        <v xml:space="preserve"> </v>
      </c>
      <c r="I26" s="90"/>
      <c r="J26" s="81"/>
      <c r="K26" s="51"/>
      <c r="L26" s="96" t="str">
        <f t="shared" si="8"/>
        <v xml:space="preserve"> </v>
      </c>
      <c r="M26" s="64" t="str">
        <f>IF(E26=0," ",IF(D26="Hayır",VLOOKUP(H26,Katsayı!$A$1:$B$197,2),IF(D26="Evet",VLOOKUP(H26,Katsayı!$A$199:$B$235,2),0)))</f>
        <v xml:space="preserve"> </v>
      </c>
      <c r="N26" s="82" t="str">
        <f t="shared" si="2"/>
        <v xml:space="preserve"> </v>
      </c>
      <c r="O26" s="83" t="str">
        <f t="shared" si="3"/>
        <v xml:space="preserve"> </v>
      </c>
      <c r="P26" s="83" t="str">
        <f t="shared" si="9"/>
        <v xml:space="preserve"> </v>
      </c>
      <c r="Q26" s="83" t="str">
        <f t="shared" si="4"/>
        <v xml:space="preserve"> </v>
      </c>
      <c r="R26" s="82" t="str">
        <f t="shared" si="5"/>
        <v xml:space="preserve"> </v>
      </c>
      <c r="S26" s="82" t="str">
        <f t="shared" si="6"/>
        <v xml:space="preserve"> </v>
      </c>
      <c r="T26" s="84" t="str">
        <f t="shared" si="7"/>
        <v xml:space="preserve"> </v>
      </c>
      <c r="U26" s="77"/>
      <c r="V26" s="78"/>
      <c r="Z26" s="80"/>
      <c r="AA26" s="80"/>
      <c r="AB26" s="80"/>
    </row>
    <row r="27" spans="1:31" s="79" customFormat="1" x14ac:dyDescent="0.2">
      <c r="A27" s="46"/>
      <c r="B27" s="47"/>
      <c r="C27" s="48"/>
      <c r="D27" s="48"/>
      <c r="E27" s="58"/>
      <c r="F27" s="50"/>
      <c r="G27" s="94" t="str">
        <f t="shared" si="0"/>
        <v xml:space="preserve"> </v>
      </c>
      <c r="H27" s="88" t="str">
        <f t="shared" si="1"/>
        <v xml:space="preserve"> </v>
      </c>
      <c r="I27" s="90"/>
      <c r="J27" s="81"/>
      <c r="K27" s="51"/>
      <c r="L27" s="96" t="str">
        <f t="shared" si="8"/>
        <v xml:space="preserve"> </v>
      </c>
      <c r="M27" s="64" t="str">
        <f>IF(E27=0," ",IF(D27="Hayır",VLOOKUP(H27,Katsayı!$A$1:$B$197,2),IF(D27="Evet",VLOOKUP(H27,Katsayı!$A$199:$B$235,2),0)))</f>
        <v xml:space="preserve"> </v>
      </c>
      <c r="N27" s="82" t="str">
        <f t="shared" si="2"/>
        <v xml:space="preserve"> </v>
      </c>
      <c r="O27" s="83" t="str">
        <f t="shared" si="3"/>
        <v xml:space="preserve"> </v>
      </c>
      <c r="P27" s="83" t="str">
        <f t="shared" si="9"/>
        <v xml:space="preserve"> </v>
      </c>
      <c r="Q27" s="83" t="str">
        <f t="shared" si="4"/>
        <v xml:space="preserve"> </v>
      </c>
      <c r="R27" s="82" t="str">
        <f t="shared" si="5"/>
        <v xml:space="preserve"> </v>
      </c>
      <c r="S27" s="82" t="str">
        <f t="shared" si="6"/>
        <v xml:space="preserve"> </v>
      </c>
      <c r="T27" s="84" t="str">
        <f t="shared" si="7"/>
        <v xml:space="preserve"> </v>
      </c>
      <c r="U27" s="77"/>
      <c r="V27" s="78"/>
      <c r="Z27" s="80"/>
      <c r="AA27" s="80"/>
      <c r="AB27" s="80"/>
    </row>
    <row r="28" spans="1:31" s="79" customFormat="1" x14ac:dyDescent="0.2">
      <c r="A28" s="46"/>
      <c r="B28" s="47"/>
      <c r="C28" s="48"/>
      <c r="D28" s="48"/>
      <c r="E28" s="58"/>
      <c r="F28" s="50"/>
      <c r="G28" s="94" t="str">
        <f t="shared" si="0"/>
        <v xml:space="preserve"> </v>
      </c>
      <c r="H28" s="88" t="str">
        <f t="shared" si="1"/>
        <v xml:space="preserve"> </v>
      </c>
      <c r="I28" s="90"/>
      <c r="J28" s="81"/>
      <c r="K28" s="51"/>
      <c r="L28" s="96" t="str">
        <f t="shared" si="8"/>
        <v xml:space="preserve"> </v>
      </c>
      <c r="M28" s="64" t="str">
        <f>IF(E28=0," ",IF(D28="Hayır",VLOOKUP(H28,Katsayı!$A$1:$B$197,2),IF(D28="Evet",VLOOKUP(H28,Katsayı!$A$199:$B$235,2),0)))</f>
        <v xml:space="preserve"> </v>
      </c>
      <c r="N28" s="82" t="str">
        <f t="shared" si="2"/>
        <v xml:space="preserve"> </v>
      </c>
      <c r="O28" s="83" t="str">
        <f t="shared" si="3"/>
        <v xml:space="preserve"> </v>
      </c>
      <c r="P28" s="83" t="str">
        <f t="shared" si="9"/>
        <v xml:space="preserve"> </v>
      </c>
      <c r="Q28" s="83" t="str">
        <f t="shared" si="4"/>
        <v xml:space="preserve"> </v>
      </c>
      <c r="R28" s="82" t="str">
        <f t="shared" si="5"/>
        <v xml:space="preserve"> </v>
      </c>
      <c r="S28" s="82" t="str">
        <f t="shared" si="6"/>
        <v xml:space="preserve"> </v>
      </c>
      <c r="T28" s="84" t="str">
        <f t="shared" si="7"/>
        <v xml:space="preserve"> </v>
      </c>
      <c r="U28" s="77"/>
      <c r="V28" s="78"/>
      <c r="Z28" s="80"/>
      <c r="AA28" s="80"/>
      <c r="AB28" s="80"/>
    </row>
    <row r="29" spans="1:31" s="79" customFormat="1" x14ac:dyDescent="0.2">
      <c r="A29" s="46"/>
      <c r="B29" s="47"/>
      <c r="C29" s="48"/>
      <c r="D29" s="48"/>
      <c r="E29" s="58"/>
      <c r="F29" s="50"/>
      <c r="G29" s="94" t="str">
        <f t="shared" si="0"/>
        <v xml:space="preserve"> </v>
      </c>
      <c r="H29" s="88" t="str">
        <f t="shared" si="1"/>
        <v xml:space="preserve"> </v>
      </c>
      <c r="I29" s="90"/>
      <c r="J29" s="81"/>
      <c r="K29" s="51"/>
      <c r="L29" s="96" t="str">
        <f t="shared" si="8"/>
        <v xml:space="preserve"> </v>
      </c>
      <c r="M29" s="64" t="str">
        <f>IF(E29=0," ",IF(D29="Hayır",VLOOKUP(H29,Katsayı!$A$1:$B$197,2),IF(D29="Evet",VLOOKUP(H29,Katsayı!$A$199:$B$235,2),0)))</f>
        <v xml:space="preserve"> </v>
      </c>
      <c r="N29" s="82" t="str">
        <f t="shared" si="2"/>
        <v xml:space="preserve"> </v>
      </c>
      <c r="O29" s="83" t="str">
        <f t="shared" si="3"/>
        <v xml:space="preserve"> </v>
      </c>
      <c r="P29" s="83" t="str">
        <f t="shared" si="9"/>
        <v xml:space="preserve"> </v>
      </c>
      <c r="Q29" s="83" t="str">
        <f t="shared" si="4"/>
        <v xml:space="preserve"> </v>
      </c>
      <c r="R29" s="82" t="str">
        <f t="shared" si="5"/>
        <v xml:space="preserve"> </v>
      </c>
      <c r="S29" s="82" t="str">
        <f t="shared" si="6"/>
        <v xml:space="preserve"> </v>
      </c>
      <c r="T29" s="84" t="str">
        <f t="shared" si="7"/>
        <v xml:space="preserve"> </v>
      </c>
      <c r="U29" s="77"/>
      <c r="V29" s="78"/>
      <c r="Z29" s="80"/>
      <c r="AA29" s="80"/>
      <c r="AB29" s="80"/>
    </row>
    <row r="30" spans="1:31" s="79" customFormat="1" x14ac:dyDescent="0.2">
      <c r="A30" s="46"/>
      <c r="B30" s="47"/>
      <c r="C30" s="48"/>
      <c r="D30" s="48"/>
      <c r="E30" s="58"/>
      <c r="F30" s="49"/>
      <c r="G30" s="94" t="str">
        <f t="shared" si="0"/>
        <v xml:space="preserve"> </v>
      </c>
      <c r="H30" s="88" t="str">
        <f t="shared" si="1"/>
        <v xml:space="preserve"> </v>
      </c>
      <c r="I30" s="90"/>
      <c r="J30" s="81"/>
      <c r="K30" s="51"/>
      <c r="L30" s="96" t="str">
        <f t="shared" si="8"/>
        <v xml:space="preserve"> </v>
      </c>
      <c r="M30" s="64" t="str">
        <f>IF(E30=0," ",IF(D30="Hayır",VLOOKUP(H30,Katsayı!$A$1:$B$197,2),IF(D30="Evet",VLOOKUP(H30,Katsayı!$A$199:$B$235,2),0)))</f>
        <v xml:space="preserve"> </v>
      </c>
      <c r="N30" s="82" t="str">
        <f t="shared" si="2"/>
        <v xml:space="preserve"> </v>
      </c>
      <c r="O30" s="83" t="str">
        <f t="shared" si="3"/>
        <v xml:space="preserve"> </v>
      </c>
      <c r="P30" s="83" t="str">
        <f t="shared" si="9"/>
        <v xml:space="preserve"> </v>
      </c>
      <c r="Q30" s="83" t="str">
        <f t="shared" si="4"/>
        <v xml:space="preserve"> </v>
      </c>
      <c r="R30" s="82" t="str">
        <f t="shared" si="5"/>
        <v xml:space="preserve"> </v>
      </c>
      <c r="S30" s="82" t="str">
        <f t="shared" si="6"/>
        <v xml:space="preserve"> </v>
      </c>
      <c r="T30" s="84" t="str">
        <f t="shared" si="7"/>
        <v xml:space="preserve"> </v>
      </c>
      <c r="U30" s="77"/>
      <c r="V30" s="78"/>
      <c r="Z30" s="80"/>
      <c r="AA30" s="80"/>
      <c r="AB30" s="80"/>
    </row>
    <row r="31" spans="1:31" s="79" customFormat="1" x14ac:dyDescent="0.2">
      <c r="A31" s="46"/>
      <c r="B31" s="47"/>
      <c r="C31" s="48"/>
      <c r="D31" s="48"/>
      <c r="E31" s="58"/>
      <c r="F31" s="49"/>
      <c r="G31" s="94" t="str">
        <f t="shared" si="0"/>
        <v xml:space="preserve"> </v>
      </c>
      <c r="H31" s="88" t="str">
        <f t="shared" si="1"/>
        <v xml:space="preserve"> </v>
      </c>
      <c r="I31" s="90"/>
      <c r="J31" s="81"/>
      <c r="K31" s="51"/>
      <c r="L31" s="96" t="str">
        <f t="shared" si="8"/>
        <v xml:space="preserve"> </v>
      </c>
      <c r="M31" s="64" t="str">
        <f>IF(E31=0," ",IF(D31="Hayır",VLOOKUP(H31,Katsayı!$A$1:$B$197,2),IF(D31="Evet",VLOOKUP(H31,Katsayı!$A$199:$B$235,2),0)))</f>
        <v xml:space="preserve"> </v>
      </c>
      <c r="N31" s="82" t="str">
        <f t="shared" si="2"/>
        <v xml:space="preserve"> </v>
      </c>
      <c r="O31" s="83" t="str">
        <f t="shared" si="3"/>
        <v xml:space="preserve"> </v>
      </c>
      <c r="P31" s="83" t="str">
        <f t="shared" si="9"/>
        <v xml:space="preserve"> </v>
      </c>
      <c r="Q31" s="83" t="str">
        <f t="shared" si="4"/>
        <v xml:space="preserve"> </v>
      </c>
      <c r="R31" s="82" t="str">
        <f t="shared" si="5"/>
        <v xml:space="preserve"> </v>
      </c>
      <c r="S31" s="82" t="str">
        <f t="shared" si="6"/>
        <v xml:space="preserve"> </v>
      </c>
      <c r="T31" s="84" t="str">
        <f t="shared" si="7"/>
        <v xml:space="preserve"> </v>
      </c>
      <c r="U31" s="77"/>
      <c r="V31" s="78"/>
      <c r="Z31" s="80"/>
      <c r="AA31" s="80"/>
      <c r="AB31" s="80"/>
    </row>
    <row r="32" spans="1:31" s="79" customFormat="1" x14ac:dyDescent="0.2">
      <c r="A32" s="46"/>
      <c r="B32" s="85"/>
      <c r="C32" s="48"/>
      <c r="D32" s="48"/>
      <c r="E32" s="86"/>
      <c r="F32" s="49"/>
      <c r="G32" s="94" t="str">
        <f t="shared" si="0"/>
        <v xml:space="preserve"> </v>
      </c>
      <c r="H32" s="88" t="str">
        <f t="shared" si="1"/>
        <v xml:space="preserve"> </v>
      </c>
      <c r="I32" s="90"/>
      <c r="J32" s="87"/>
      <c r="K32" s="51"/>
      <c r="L32" s="96" t="str">
        <f t="shared" si="8"/>
        <v xml:space="preserve"> </v>
      </c>
      <c r="M32" s="64" t="str">
        <f>IF(E32=0," ",IF(D32="Hayır",VLOOKUP(H32,Katsayı!$A$1:$B$197,2),IF(D32="Evet",VLOOKUP(H32,Katsayı!$A$199:$B$235,2),0)))</f>
        <v xml:space="preserve"> </v>
      </c>
      <c r="N32" s="82" t="str">
        <f t="shared" si="2"/>
        <v xml:space="preserve"> </v>
      </c>
      <c r="O32" s="83" t="str">
        <f t="shared" si="3"/>
        <v xml:space="preserve"> </v>
      </c>
      <c r="P32" s="83" t="str">
        <f t="shared" si="9"/>
        <v xml:space="preserve"> </v>
      </c>
      <c r="Q32" s="83" t="str">
        <f t="shared" si="4"/>
        <v xml:space="preserve"> </v>
      </c>
      <c r="R32" s="82" t="str">
        <f t="shared" si="5"/>
        <v xml:space="preserve"> </v>
      </c>
      <c r="S32" s="82" t="str">
        <f t="shared" si="6"/>
        <v xml:space="preserve"> </v>
      </c>
      <c r="T32" s="84" t="str">
        <f t="shared" si="7"/>
        <v xml:space="preserve"> </v>
      </c>
      <c r="U32" s="77"/>
      <c r="V32" s="78"/>
      <c r="Z32" s="80"/>
      <c r="AA32" s="80"/>
      <c r="AB32" s="80"/>
    </row>
    <row r="33" spans="1:28" s="79" customFormat="1" x14ac:dyDescent="0.2">
      <c r="A33" s="46"/>
      <c r="B33" s="85"/>
      <c r="C33" s="48"/>
      <c r="D33" s="48"/>
      <c r="E33" s="86"/>
      <c r="F33" s="49"/>
      <c r="G33" s="94" t="str">
        <f t="shared" si="0"/>
        <v xml:space="preserve"> </v>
      </c>
      <c r="H33" s="88" t="str">
        <f t="shared" si="1"/>
        <v xml:space="preserve"> </v>
      </c>
      <c r="I33" s="90"/>
      <c r="J33" s="87"/>
      <c r="K33" s="51"/>
      <c r="L33" s="96" t="str">
        <f t="shared" si="8"/>
        <v xml:space="preserve"> </v>
      </c>
      <c r="M33" s="64" t="str">
        <f>IF(E33=0," ",IF(D33="Hayır",VLOOKUP(H33,Katsayı!$A$1:$B$197,2),IF(D33="Evet",VLOOKUP(H33,Katsayı!$A$199:$B$235,2),0)))</f>
        <v xml:space="preserve"> </v>
      </c>
      <c r="N33" s="82" t="str">
        <f t="shared" si="2"/>
        <v xml:space="preserve"> </v>
      </c>
      <c r="O33" s="83" t="str">
        <f t="shared" si="3"/>
        <v xml:space="preserve"> </v>
      </c>
      <c r="P33" s="83" t="str">
        <f t="shared" si="9"/>
        <v xml:space="preserve"> </v>
      </c>
      <c r="Q33" s="83" t="str">
        <f t="shared" si="4"/>
        <v xml:space="preserve"> </v>
      </c>
      <c r="R33" s="82" t="str">
        <f t="shared" si="5"/>
        <v xml:space="preserve"> </v>
      </c>
      <c r="S33" s="82" t="str">
        <f t="shared" si="6"/>
        <v xml:space="preserve"> </v>
      </c>
      <c r="T33" s="84" t="str">
        <f t="shared" si="7"/>
        <v xml:space="preserve"> </v>
      </c>
      <c r="U33" s="77"/>
      <c r="V33" s="78"/>
      <c r="Z33" s="80"/>
      <c r="AA33" s="80"/>
      <c r="AB33" s="80"/>
    </row>
    <row r="34" spans="1:28" s="79" customFormat="1" x14ac:dyDescent="0.2">
      <c r="A34" s="46"/>
      <c r="B34" s="85"/>
      <c r="C34" s="48"/>
      <c r="D34" s="48"/>
      <c r="E34" s="86"/>
      <c r="F34" s="49"/>
      <c r="G34" s="94" t="str">
        <f t="shared" si="0"/>
        <v xml:space="preserve"> </v>
      </c>
      <c r="H34" s="88" t="str">
        <f t="shared" si="1"/>
        <v xml:space="preserve"> </v>
      </c>
      <c r="I34" s="90"/>
      <c r="J34" s="87"/>
      <c r="K34" s="51"/>
      <c r="L34" s="96" t="str">
        <f t="shared" si="8"/>
        <v xml:space="preserve"> </v>
      </c>
      <c r="M34" s="64" t="str">
        <f>IF(E34=0," ",IF(D34="Hayır",VLOOKUP(H34,Katsayı!$A$1:$B$197,2),IF(D34="Evet",VLOOKUP(H34,Katsayı!$A$199:$B$235,2),0)))</f>
        <v xml:space="preserve"> </v>
      </c>
      <c r="N34" s="82" t="str">
        <f t="shared" si="2"/>
        <v xml:space="preserve"> </v>
      </c>
      <c r="O34" s="83" t="str">
        <f t="shared" si="3"/>
        <v xml:space="preserve"> </v>
      </c>
      <c r="P34" s="83" t="str">
        <f t="shared" si="9"/>
        <v xml:space="preserve"> </v>
      </c>
      <c r="Q34" s="83" t="str">
        <f t="shared" si="4"/>
        <v xml:space="preserve"> </v>
      </c>
      <c r="R34" s="82" t="str">
        <f t="shared" si="5"/>
        <v xml:space="preserve"> </v>
      </c>
      <c r="S34" s="82" t="str">
        <f t="shared" si="6"/>
        <v xml:space="preserve"> </v>
      </c>
      <c r="T34" s="84" t="str">
        <f t="shared" si="7"/>
        <v xml:space="preserve"> </v>
      </c>
      <c r="U34" s="77"/>
      <c r="V34" s="78"/>
      <c r="Z34" s="80"/>
      <c r="AA34" s="80"/>
      <c r="AB34" s="80"/>
    </row>
    <row r="35" spans="1:28" s="79" customFormat="1" x14ac:dyDescent="0.2">
      <c r="A35" s="46"/>
      <c r="B35" s="85"/>
      <c r="C35" s="48"/>
      <c r="D35" s="48"/>
      <c r="E35" s="86"/>
      <c r="F35" s="49"/>
      <c r="G35" s="94" t="str">
        <f t="shared" si="0"/>
        <v xml:space="preserve"> </v>
      </c>
      <c r="H35" s="88" t="str">
        <f t="shared" si="1"/>
        <v xml:space="preserve"> </v>
      </c>
      <c r="I35" s="90"/>
      <c r="J35" s="87"/>
      <c r="K35" s="51"/>
      <c r="L35" s="96" t="str">
        <f t="shared" si="8"/>
        <v xml:space="preserve"> </v>
      </c>
      <c r="M35" s="64" t="str">
        <f>IF(E35=0," ",IF(D35="Hayır",VLOOKUP(H35,Katsayı!$A$1:$B$197,2),IF(D35="Evet",VLOOKUP(H35,Katsayı!$A$199:$B$235,2),0)))</f>
        <v xml:space="preserve"> </v>
      </c>
      <c r="N35" s="82" t="str">
        <f t="shared" si="2"/>
        <v xml:space="preserve"> </v>
      </c>
      <c r="O35" s="83" t="str">
        <f t="shared" si="3"/>
        <v xml:space="preserve"> </v>
      </c>
      <c r="P35" s="83" t="str">
        <f t="shared" si="9"/>
        <v xml:space="preserve"> </v>
      </c>
      <c r="Q35" s="83" t="str">
        <f t="shared" si="4"/>
        <v xml:space="preserve"> </v>
      </c>
      <c r="R35" s="82" t="str">
        <f t="shared" si="5"/>
        <v xml:space="preserve"> </v>
      </c>
      <c r="S35" s="82" t="str">
        <f t="shared" si="6"/>
        <v xml:space="preserve"> </v>
      </c>
      <c r="T35" s="84" t="str">
        <f t="shared" si="7"/>
        <v xml:space="preserve"> </v>
      </c>
      <c r="U35" s="77"/>
      <c r="V35" s="78"/>
      <c r="Z35" s="80"/>
      <c r="AA35" s="80"/>
      <c r="AB35" s="80"/>
    </row>
    <row r="36" spans="1:28" s="79" customFormat="1" x14ac:dyDescent="0.2">
      <c r="A36" s="46"/>
      <c r="B36" s="85"/>
      <c r="C36" s="48"/>
      <c r="D36" s="48"/>
      <c r="E36" s="86"/>
      <c r="F36" s="49"/>
      <c r="G36" s="94" t="str">
        <f t="shared" si="0"/>
        <v xml:space="preserve"> </v>
      </c>
      <c r="H36" s="88" t="str">
        <f t="shared" si="1"/>
        <v xml:space="preserve"> </v>
      </c>
      <c r="I36" s="90"/>
      <c r="J36" s="87"/>
      <c r="K36" s="51"/>
      <c r="L36" s="96" t="str">
        <f t="shared" si="8"/>
        <v xml:space="preserve"> </v>
      </c>
      <c r="M36" s="64" t="str">
        <f>IF(E36=0," ",IF(D36="Hayır",VLOOKUP(H36,Katsayı!$A$1:$B$197,2),IF(D36="Evet",VLOOKUP(H36,Katsayı!$A$199:$B$235,2),0)))</f>
        <v xml:space="preserve"> </v>
      </c>
      <c r="N36" s="82" t="str">
        <f t="shared" si="2"/>
        <v xml:space="preserve"> </v>
      </c>
      <c r="O36" s="83" t="str">
        <f t="shared" si="3"/>
        <v xml:space="preserve"> </v>
      </c>
      <c r="P36" s="83" t="str">
        <f t="shared" si="9"/>
        <v xml:space="preserve"> </v>
      </c>
      <c r="Q36" s="83" t="str">
        <f t="shared" si="4"/>
        <v xml:space="preserve"> </v>
      </c>
      <c r="R36" s="82" t="str">
        <f t="shared" si="5"/>
        <v xml:space="preserve"> </v>
      </c>
      <c r="S36" s="82" t="str">
        <f t="shared" si="6"/>
        <v xml:space="preserve"> </v>
      </c>
      <c r="T36" s="84" t="str">
        <f t="shared" si="7"/>
        <v xml:space="preserve"> </v>
      </c>
      <c r="U36" s="77"/>
      <c r="V36" s="78"/>
      <c r="Z36" s="80"/>
      <c r="AA36" s="80"/>
      <c r="AB36" s="80"/>
    </row>
    <row r="37" spans="1:28" s="79" customFormat="1" x14ac:dyDescent="0.2">
      <c r="A37" s="46"/>
      <c r="B37" s="85"/>
      <c r="C37" s="48"/>
      <c r="D37" s="48"/>
      <c r="E37" s="86"/>
      <c r="F37" s="49"/>
      <c r="G37" s="94" t="str">
        <f t="shared" si="0"/>
        <v xml:space="preserve"> </v>
      </c>
      <c r="H37" s="88" t="str">
        <f t="shared" si="1"/>
        <v xml:space="preserve"> </v>
      </c>
      <c r="I37" s="90"/>
      <c r="J37" s="87"/>
      <c r="K37" s="51"/>
      <c r="L37" s="96" t="str">
        <f t="shared" si="8"/>
        <v xml:space="preserve"> </v>
      </c>
      <c r="M37" s="64" t="str">
        <f>IF(E37=0," ",IF(D37="Hayır",VLOOKUP(H37,Katsayı!$A$1:$B$197,2),IF(D37="Evet",VLOOKUP(H37,Katsayı!$A$199:$B$235,2),0)))</f>
        <v xml:space="preserve"> </v>
      </c>
      <c r="N37" s="82" t="str">
        <f t="shared" si="2"/>
        <v xml:space="preserve"> </v>
      </c>
      <c r="O37" s="83" t="str">
        <f t="shared" si="3"/>
        <v xml:space="preserve"> </v>
      </c>
      <c r="P37" s="83" t="str">
        <f t="shared" si="9"/>
        <v xml:space="preserve"> </v>
      </c>
      <c r="Q37" s="83" t="str">
        <f t="shared" si="4"/>
        <v xml:space="preserve"> </v>
      </c>
      <c r="R37" s="82" t="str">
        <f t="shared" si="5"/>
        <v xml:space="preserve"> </v>
      </c>
      <c r="S37" s="82" t="str">
        <f t="shared" si="6"/>
        <v xml:space="preserve"> </v>
      </c>
      <c r="T37" s="84" t="str">
        <f t="shared" si="7"/>
        <v xml:space="preserve"> </v>
      </c>
      <c r="U37" s="77"/>
      <c r="V37" s="78"/>
      <c r="Z37" s="80"/>
      <c r="AA37" s="80"/>
      <c r="AB37" s="80"/>
    </row>
    <row r="38" spans="1:28" s="79" customFormat="1" ht="15" customHeight="1" x14ac:dyDescent="0.2">
      <c r="A38" s="46"/>
      <c r="B38" s="47"/>
      <c r="C38" s="48"/>
      <c r="D38" s="48"/>
      <c r="E38" s="58"/>
      <c r="F38" s="49"/>
      <c r="G38" s="94" t="str">
        <f t="shared" si="0"/>
        <v xml:space="preserve"> </v>
      </c>
      <c r="H38" s="88" t="str">
        <f t="shared" si="1"/>
        <v xml:space="preserve"> </v>
      </c>
      <c r="I38" s="90"/>
      <c r="J38" s="81"/>
      <c r="K38" s="51"/>
      <c r="L38" s="96" t="str">
        <f t="shared" si="8"/>
        <v xml:space="preserve"> </v>
      </c>
      <c r="M38" s="64" t="str">
        <f>IF(E38=0," ",IF(D38="Hayır",VLOOKUP(H38,Katsayı!$A$1:$B$197,2),IF(D38="Evet",VLOOKUP(H38,Katsayı!$A$199:$B$235,2),0)))</f>
        <v xml:space="preserve"> </v>
      </c>
      <c r="N38" s="82" t="str">
        <f t="shared" si="2"/>
        <v xml:space="preserve"> </v>
      </c>
      <c r="O38" s="83" t="str">
        <f t="shared" si="3"/>
        <v xml:space="preserve"> </v>
      </c>
      <c r="P38" s="83" t="str">
        <f t="shared" si="9"/>
        <v xml:space="preserve"> </v>
      </c>
      <c r="Q38" s="83" t="str">
        <f t="shared" si="4"/>
        <v xml:space="preserve"> </v>
      </c>
      <c r="R38" s="82" t="str">
        <f t="shared" si="5"/>
        <v xml:space="preserve"> </v>
      </c>
      <c r="S38" s="82" t="str">
        <f t="shared" si="6"/>
        <v xml:space="preserve"> </v>
      </c>
      <c r="T38" s="84" t="str">
        <f t="shared" si="7"/>
        <v xml:space="preserve"> </v>
      </c>
      <c r="U38" s="77"/>
      <c r="V38" s="78"/>
      <c r="Z38" s="80"/>
      <c r="AA38" s="80"/>
      <c r="AB38" s="80"/>
    </row>
    <row r="39" spans="1:28" s="79" customFormat="1" ht="15" customHeight="1" x14ac:dyDescent="0.2">
      <c r="A39" s="46"/>
      <c r="B39" s="47"/>
      <c r="C39" s="48"/>
      <c r="D39" s="48"/>
      <c r="E39" s="58"/>
      <c r="F39" s="49"/>
      <c r="G39" s="94" t="str">
        <f t="shared" si="0"/>
        <v xml:space="preserve"> </v>
      </c>
      <c r="H39" s="88" t="str">
        <f t="shared" si="1"/>
        <v xml:space="preserve"> </v>
      </c>
      <c r="I39" s="90"/>
      <c r="J39" s="81"/>
      <c r="K39" s="51"/>
      <c r="L39" s="96" t="str">
        <f t="shared" si="8"/>
        <v xml:space="preserve"> </v>
      </c>
      <c r="M39" s="64" t="str">
        <f>IF(E39=0," ",IF(D39="Hayır",VLOOKUP(H39,Katsayı!$A$1:$B$197,2),IF(D39="Evet",VLOOKUP(H39,Katsayı!$A$199:$B$235,2),0)))</f>
        <v xml:space="preserve"> </v>
      </c>
      <c r="N39" s="82" t="str">
        <f t="shared" si="2"/>
        <v xml:space="preserve"> </v>
      </c>
      <c r="O39" s="83" t="str">
        <f t="shared" si="3"/>
        <v xml:space="preserve"> </v>
      </c>
      <c r="P39" s="83" t="str">
        <f t="shared" si="9"/>
        <v xml:space="preserve"> </v>
      </c>
      <c r="Q39" s="83" t="str">
        <f t="shared" si="4"/>
        <v xml:space="preserve"> </v>
      </c>
      <c r="R39" s="82" t="str">
        <f t="shared" si="5"/>
        <v xml:space="preserve"> </v>
      </c>
      <c r="S39" s="82" t="str">
        <f t="shared" si="6"/>
        <v xml:space="preserve"> </v>
      </c>
      <c r="T39" s="84" t="str">
        <f t="shared" si="7"/>
        <v xml:space="preserve"> </v>
      </c>
      <c r="U39" s="77"/>
      <c r="V39" s="78"/>
      <c r="Z39" s="80"/>
      <c r="AA39" s="80"/>
      <c r="AB39" s="80"/>
    </row>
    <row r="40" spans="1:28" s="79" customFormat="1" ht="15" customHeight="1" x14ac:dyDescent="0.2">
      <c r="A40" s="46"/>
      <c r="B40" s="47"/>
      <c r="C40" s="48"/>
      <c r="D40" s="48"/>
      <c r="E40" s="58"/>
      <c r="F40" s="49"/>
      <c r="G40" s="94" t="str">
        <f t="shared" si="0"/>
        <v xml:space="preserve"> </v>
      </c>
      <c r="H40" s="88" t="str">
        <f t="shared" si="1"/>
        <v xml:space="preserve"> </v>
      </c>
      <c r="I40" s="90"/>
      <c r="J40" s="81"/>
      <c r="K40" s="51"/>
      <c r="L40" s="96" t="str">
        <f t="shared" si="8"/>
        <v xml:space="preserve"> </v>
      </c>
      <c r="M40" s="64" t="str">
        <f>IF(E40=0," ",IF(D40="Hayır",VLOOKUP(H40,Katsayı!$A$1:$B$197,2),IF(D40="Evet",VLOOKUP(H40,Katsayı!$A$199:$B$235,2),0)))</f>
        <v xml:space="preserve"> </v>
      </c>
      <c r="N40" s="82" t="str">
        <f t="shared" si="2"/>
        <v xml:space="preserve"> </v>
      </c>
      <c r="O40" s="83" t="str">
        <f t="shared" si="3"/>
        <v xml:space="preserve"> </v>
      </c>
      <c r="P40" s="83" t="str">
        <f t="shared" si="9"/>
        <v xml:space="preserve"> </v>
      </c>
      <c r="Q40" s="83" t="str">
        <f t="shared" si="4"/>
        <v xml:space="preserve"> </v>
      </c>
      <c r="R40" s="82" t="str">
        <f t="shared" si="5"/>
        <v xml:space="preserve"> </v>
      </c>
      <c r="S40" s="82" t="str">
        <f t="shared" si="6"/>
        <v xml:space="preserve"> </v>
      </c>
      <c r="T40" s="84" t="str">
        <f t="shared" si="7"/>
        <v xml:space="preserve"> </v>
      </c>
      <c r="U40" s="77"/>
      <c r="V40" s="78"/>
      <c r="Z40" s="80"/>
      <c r="AA40" s="80"/>
      <c r="AB40" s="80"/>
    </row>
    <row r="41" spans="1:28" s="79" customFormat="1" ht="15" customHeight="1" x14ac:dyDescent="0.2">
      <c r="A41" s="46"/>
      <c r="B41" s="47"/>
      <c r="C41" s="48"/>
      <c r="D41" s="48"/>
      <c r="E41" s="58"/>
      <c r="F41" s="49"/>
      <c r="G41" s="94" t="str">
        <f t="shared" si="0"/>
        <v xml:space="preserve"> </v>
      </c>
      <c r="H41" s="88" t="str">
        <f t="shared" si="1"/>
        <v xml:space="preserve"> </v>
      </c>
      <c r="I41" s="90"/>
      <c r="J41" s="81"/>
      <c r="K41" s="51"/>
      <c r="L41" s="96" t="str">
        <f t="shared" si="8"/>
        <v xml:space="preserve"> </v>
      </c>
      <c r="M41" s="64" t="str">
        <f>IF(E41=0," ",IF(D41="Hayır",VLOOKUP(H41,Katsayı!$A$1:$B$197,2),IF(D41="Evet",VLOOKUP(H41,Katsayı!$A$199:$B$235,2),0)))</f>
        <v xml:space="preserve"> </v>
      </c>
      <c r="N41" s="82" t="str">
        <f t="shared" si="2"/>
        <v xml:space="preserve"> </v>
      </c>
      <c r="O41" s="83" t="str">
        <f t="shared" si="3"/>
        <v xml:space="preserve"> </v>
      </c>
      <c r="P41" s="83" t="str">
        <f t="shared" si="9"/>
        <v xml:space="preserve"> </v>
      </c>
      <c r="Q41" s="83" t="str">
        <f t="shared" si="4"/>
        <v xml:space="preserve"> </v>
      </c>
      <c r="R41" s="82" t="str">
        <f t="shared" si="5"/>
        <v xml:space="preserve"> </v>
      </c>
      <c r="S41" s="82" t="str">
        <f t="shared" si="6"/>
        <v xml:space="preserve"> </v>
      </c>
      <c r="T41" s="84" t="str">
        <f t="shared" si="7"/>
        <v xml:space="preserve"> </v>
      </c>
      <c r="U41" s="77"/>
      <c r="V41" s="78"/>
      <c r="Z41" s="80"/>
      <c r="AA41" s="80"/>
      <c r="AB41" s="80"/>
    </row>
    <row r="42" spans="1:28" s="79" customFormat="1" ht="15" customHeight="1" x14ac:dyDescent="0.2">
      <c r="A42" s="46"/>
      <c r="B42" s="47"/>
      <c r="C42" s="48"/>
      <c r="D42" s="48"/>
      <c r="E42" s="58"/>
      <c r="F42" s="49"/>
      <c r="G42" s="94" t="str">
        <f t="shared" si="0"/>
        <v xml:space="preserve"> </v>
      </c>
      <c r="H42" s="88" t="str">
        <f t="shared" si="1"/>
        <v xml:space="preserve"> </v>
      </c>
      <c r="I42" s="90"/>
      <c r="J42" s="81"/>
      <c r="K42" s="51"/>
      <c r="L42" s="96" t="str">
        <f t="shared" si="8"/>
        <v xml:space="preserve"> </v>
      </c>
      <c r="M42" s="64" t="str">
        <f>IF(E42=0," ",IF(D42="Hayır",VLOOKUP(H42,Katsayı!$A$1:$B$197,2),IF(D42="Evet",VLOOKUP(H42,Katsayı!$A$199:$B$235,2),0)))</f>
        <v xml:space="preserve"> </v>
      </c>
      <c r="N42" s="82" t="str">
        <f t="shared" si="2"/>
        <v xml:space="preserve"> </v>
      </c>
      <c r="O42" s="83" t="str">
        <f t="shared" si="3"/>
        <v xml:space="preserve"> </v>
      </c>
      <c r="P42" s="83" t="str">
        <f t="shared" si="9"/>
        <v xml:space="preserve"> </v>
      </c>
      <c r="Q42" s="83" t="str">
        <f t="shared" si="4"/>
        <v xml:space="preserve"> </v>
      </c>
      <c r="R42" s="82" t="str">
        <f t="shared" si="5"/>
        <v xml:space="preserve"> </v>
      </c>
      <c r="S42" s="82" t="str">
        <f t="shared" si="6"/>
        <v xml:space="preserve"> </v>
      </c>
      <c r="T42" s="84" t="str">
        <f t="shared" si="7"/>
        <v xml:space="preserve"> </v>
      </c>
      <c r="U42" s="77"/>
      <c r="V42" s="78"/>
      <c r="Z42" s="80"/>
      <c r="AA42" s="80"/>
      <c r="AB42" s="80"/>
    </row>
    <row r="43" spans="1:28" s="79" customFormat="1" ht="15" customHeight="1" x14ac:dyDescent="0.2">
      <c r="A43" s="46"/>
      <c r="B43" s="47"/>
      <c r="C43" s="48"/>
      <c r="D43" s="48"/>
      <c r="E43" s="58"/>
      <c r="F43" s="49"/>
      <c r="G43" s="94" t="str">
        <f t="shared" si="0"/>
        <v xml:space="preserve"> </v>
      </c>
      <c r="H43" s="88" t="str">
        <f t="shared" si="1"/>
        <v xml:space="preserve"> </v>
      </c>
      <c r="I43" s="90"/>
      <c r="J43" s="81"/>
      <c r="K43" s="51"/>
      <c r="L43" s="96" t="str">
        <f t="shared" si="8"/>
        <v xml:space="preserve"> </v>
      </c>
      <c r="M43" s="64" t="str">
        <f>IF(E43=0," ",IF(D43="Hayır",VLOOKUP(H43,Katsayı!$A$1:$B$197,2),IF(D43="Evet",VLOOKUP(H43,Katsayı!$A$199:$B$235,2),0)))</f>
        <v xml:space="preserve"> </v>
      </c>
      <c r="N43" s="82" t="str">
        <f t="shared" si="2"/>
        <v xml:space="preserve"> </v>
      </c>
      <c r="O43" s="83" t="str">
        <f t="shared" si="3"/>
        <v xml:space="preserve"> </v>
      </c>
      <c r="P43" s="83" t="str">
        <f t="shared" si="9"/>
        <v xml:space="preserve"> </v>
      </c>
      <c r="Q43" s="83" t="str">
        <f t="shared" si="4"/>
        <v xml:space="preserve"> </v>
      </c>
      <c r="R43" s="82" t="str">
        <f t="shared" si="5"/>
        <v xml:space="preserve"> </v>
      </c>
      <c r="S43" s="82" t="str">
        <f t="shared" si="6"/>
        <v xml:space="preserve"> </v>
      </c>
      <c r="T43" s="84" t="str">
        <f t="shared" si="7"/>
        <v xml:space="preserve"> </v>
      </c>
      <c r="U43" s="77"/>
      <c r="V43" s="78"/>
      <c r="Z43" s="80"/>
      <c r="AA43" s="80"/>
      <c r="AB43" s="80"/>
    </row>
    <row r="44" spans="1:28" s="79" customFormat="1" ht="15" customHeight="1" x14ac:dyDescent="0.2">
      <c r="A44" s="46"/>
      <c r="B44" s="47"/>
      <c r="C44" s="48"/>
      <c r="D44" s="48"/>
      <c r="E44" s="58"/>
      <c r="F44" s="50"/>
      <c r="G44" s="94" t="str">
        <f t="shared" si="0"/>
        <v xml:space="preserve"> </v>
      </c>
      <c r="H44" s="88" t="str">
        <f t="shared" si="1"/>
        <v xml:space="preserve"> </v>
      </c>
      <c r="I44" s="90"/>
      <c r="J44" s="81"/>
      <c r="K44" s="51"/>
      <c r="L44" s="96" t="str">
        <f t="shared" si="8"/>
        <v xml:space="preserve"> </v>
      </c>
      <c r="M44" s="64" t="str">
        <f>IF(E44=0," ",IF(D44="Hayır",VLOOKUP(H44,Katsayı!$A$1:$B$197,2),IF(D44="Evet",VLOOKUP(H44,Katsayı!$A$199:$B$235,2),0)))</f>
        <v xml:space="preserve"> </v>
      </c>
      <c r="N44" s="82" t="str">
        <f t="shared" si="2"/>
        <v xml:space="preserve"> </v>
      </c>
      <c r="O44" s="83" t="str">
        <f t="shared" si="3"/>
        <v xml:space="preserve"> </v>
      </c>
      <c r="P44" s="83" t="str">
        <f t="shared" si="9"/>
        <v xml:space="preserve"> </v>
      </c>
      <c r="Q44" s="83" t="str">
        <f t="shared" si="4"/>
        <v xml:space="preserve"> </v>
      </c>
      <c r="R44" s="82" t="str">
        <f t="shared" si="5"/>
        <v xml:space="preserve"> </v>
      </c>
      <c r="S44" s="82" t="str">
        <f t="shared" si="6"/>
        <v xml:space="preserve"> </v>
      </c>
      <c r="T44" s="84" t="str">
        <f t="shared" si="7"/>
        <v xml:space="preserve"> </v>
      </c>
      <c r="U44" s="77"/>
      <c r="V44" s="78"/>
      <c r="Z44" s="80"/>
      <c r="AA44" s="80"/>
      <c r="AB44" s="80"/>
    </row>
    <row r="45" spans="1:28" s="79" customFormat="1" ht="15" customHeight="1" x14ac:dyDescent="0.2">
      <c r="A45" s="46"/>
      <c r="B45" s="47"/>
      <c r="C45" s="48"/>
      <c r="D45" s="48"/>
      <c r="E45" s="58"/>
      <c r="F45" s="50"/>
      <c r="G45" s="94" t="str">
        <f t="shared" si="0"/>
        <v xml:space="preserve"> </v>
      </c>
      <c r="H45" s="88" t="str">
        <f t="shared" si="1"/>
        <v xml:space="preserve"> </v>
      </c>
      <c r="I45" s="90"/>
      <c r="J45" s="81"/>
      <c r="K45" s="51"/>
      <c r="L45" s="96" t="str">
        <f t="shared" si="8"/>
        <v xml:space="preserve"> </v>
      </c>
      <c r="M45" s="64" t="str">
        <f>IF(E45=0," ",IF(D45="Hayır",VLOOKUP(H45,Katsayı!$A$1:$B$197,2),IF(D45="Evet",VLOOKUP(H45,Katsayı!$A$199:$B$235,2),0)))</f>
        <v xml:space="preserve"> </v>
      </c>
      <c r="N45" s="82" t="str">
        <f t="shared" si="2"/>
        <v xml:space="preserve"> </v>
      </c>
      <c r="O45" s="83" t="str">
        <f t="shared" si="3"/>
        <v xml:space="preserve"> </v>
      </c>
      <c r="P45" s="83" t="str">
        <f t="shared" si="9"/>
        <v xml:space="preserve"> </v>
      </c>
      <c r="Q45" s="83" t="str">
        <f t="shared" si="4"/>
        <v xml:space="preserve"> </v>
      </c>
      <c r="R45" s="82" t="str">
        <f t="shared" si="5"/>
        <v xml:space="preserve"> </v>
      </c>
      <c r="S45" s="82" t="str">
        <f t="shared" si="6"/>
        <v xml:space="preserve"> </v>
      </c>
      <c r="T45" s="84" t="str">
        <f t="shared" si="7"/>
        <v xml:space="preserve"> </v>
      </c>
      <c r="U45" s="77"/>
      <c r="V45" s="78"/>
      <c r="Z45" s="80"/>
      <c r="AA45" s="80"/>
      <c r="AB45" s="80"/>
    </row>
    <row r="46" spans="1:28" s="79" customFormat="1" ht="15" customHeight="1" x14ac:dyDescent="0.2">
      <c r="A46" s="46"/>
      <c r="B46" s="47"/>
      <c r="C46" s="48"/>
      <c r="D46" s="48"/>
      <c r="E46" s="58"/>
      <c r="F46" s="50"/>
      <c r="G46" s="94" t="str">
        <f t="shared" si="0"/>
        <v xml:space="preserve"> </v>
      </c>
      <c r="H46" s="88" t="str">
        <f t="shared" si="1"/>
        <v xml:space="preserve"> </v>
      </c>
      <c r="I46" s="90"/>
      <c r="J46" s="81"/>
      <c r="K46" s="51"/>
      <c r="L46" s="96" t="str">
        <f t="shared" si="8"/>
        <v xml:space="preserve"> </v>
      </c>
      <c r="M46" s="64" t="str">
        <f>IF(E46=0," ",IF(D46="Hayır",VLOOKUP(H46,Katsayı!$A$1:$B$197,2),IF(D46="Evet",VLOOKUP(H46,Katsayı!$A$199:$B$235,2),0)))</f>
        <v xml:space="preserve"> </v>
      </c>
      <c r="N46" s="82" t="str">
        <f t="shared" si="2"/>
        <v xml:space="preserve"> </v>
      </c>
      <c r="O46" s="83" t="str">
        <f t="shared" si="3"/>
        <v xml:space="preserve"> </v>
      </c>
      <c r="P46" s="83" t="str">
        <f t="shared" si="9"/>
        <v xml:space="preserve"> </v>
      </c>
      <c r="Q46" s="83" t="str">
        <f t="shared" si="4"/>
        <v xml:space="preserve"> </v>
      </c>
      <c r="R46" s="82" t="str">
        <f t="shared" si="5"/>
        <v xml:space="preserve"> </v>
      </c>
      <c r="S46" s="82" t="str">
        <f t="shared" si="6"/>
        <v xml:space="preserve"> </v>
      </c>
      <c r="T46" s="84" t="str">
        <f t="shared" si="7"/>
        <v xml:space="preserve"> </v>
      </c>
      <c r="U46" s="77"/>
      <c r="V46" s="78"/>
      <c r="Z46" s="80"/>
      <c r="AA46" s="80"/>
      <c r="AB46" s="80"/>
    </row>
    <row r="47" spans="1:28" s="79" customFormat="1" ht="15" customHeight="1" x14ac:dyDescent="0.2">
      <c r="A47" s="46"/>
      <c r="B47" s="47"/>
      <c r="C47" s="48"/>
      <c r="D47" s="48"/>
      <c r="E47" s="58"/>
      <c r="F47" s="50"/>
      <c r="G47" s="94" t="str">
        <f t="shared" si="0"/>
        <v xml:space="preserve"> </v>
      </c>
      <c r="H47" s="88" t="str">
        <f t="shared" si="1"/>
        <v xml:space="preserve"> </v>
      </c>
      <c r="I47" s="90"/>
      <c r="J47" s="81"/>
      <c r="K47" s="51"/>
      <c r="L47" s="96" t="str">
        <f t="shared" si="8"/>
        <v xml:space="preserve"> </v>
      </c>
      <c r="M47" s="64" t="str">
        <f>IF(E47=0," ",IF(D47="Hayır",VLOOKUP(H47,Katsayı!$A$1:$B$197,2),IF(D47="Evet",VLOOKUP(H47,Katsayı!$A$199:$B$235,2),0)))</f>
        <v xml:space="preserve"> </v>
      </c>
      <c r="N47" s="82" t="str">
        <f t="shared" si="2"/>
        <v xml:space="preserve"> </v>
      </c>
      <c r="O47" s="83" t="str">
        <f t="shared" si="3"/>
        <v xml:space="preserve"> </v>
      </c>
      <c r="P47" s="83" t="str">
        <f t="shared" si="9"/>
        <v xml:space="preserve"> </v>
      </c>
      <c r="Q47" s="83" t="str">
        <f t="shared" si="4"/>
        <v xml:space="preserve"> </v>
      </c>
      <c r="R47" s="82" t="str">
        <f t="shared" si="5"/>
        <v xml:space="preserve"> </v>
      </c>
      <c r="S47" s="82" t="str">
        <f t="shared" si="6"/>
        <v xml:space="preserve"> </v>
      </c>
      <c r="T47" s="84" t="str">
        <f t="shared" si="7"/>
        <v xml:space="preserve"> </v>
      </c>
      <c r="U47" s="77"/>
      <c r="V47" s="78"/>
      <c r="Z47" s="80"/>
      <c r="AA47" s="80"/>
      <c r="AB47" s="80"/>
    </row>
    <row r="48" spans="1:28" s="79" customFormat="1" ht="15" customHeight="1" x14ac:dyDescent="0.2">
      <c r="A48" s="46"/>
      <c r="B48" s="47"/>
      <c r="C48" s="48"/>
      <c r="D48" s="48"/>
      <c r="E48" s="58"/>
      <c r="F48" s="50"/>
      <c r="G48" s="94" t="str">
        <f t="shared" si="0"/>
        <v xml:space="preserve"> </v>
      </c>
      <c r="H48" s="88" t="str">
        <f t="shared" si="1"/>
        <v xml:space="preserve"> </v>
      </c>
      <c r="I48" s="90"/>
      <c r="J48" s="81"/>
      <c r="K48" s="51"/>
      <c r="L48" s="96" t="str">
        <f t="shared" si="8"/>
        <v xml:space="preserve"> </v>
      </c>
      <c r="M48" s="64" t="str">
        <f>IF(E48=0," ",IF(D48="Hayır",VLOOKUP(H48,Katsayı!$A$1:$B$197,2),IF(D48="Evet",VLOOKUP(H48,Katsayı!$A$199:$B$235,2),0)))</f>
        <v xml:space="preserve"> </v>
      </c>
      <c r="N48" s="82" t="str">
        <f t="shared" si="2"/>
        <v xml:space="preserve"> </v>
      </c>
      <c r="O48" s="83" t="str">
        <f t="shared" si="3"/>
        <v xml:space="preserve"> </v>
      </c>
      <c r="P48" s="83" t="str">
        <f t="shared" si="9"/>
        <v xml:space="preserve"> </v>
      </c>
      <c r="Q48" s="83" t="str">
        <f t="shared" si="4"/>
        <v xml:space="preserve"> </v>
      </c>
      <c r="R48" s="82" t="str">
        <f t="shared" si="5"/>
        <v xml:space="preserve"> </v>
      </c>
      <c r="S48" s="82" t="str">
        <f t="shared" si="6"/>
        <v xml:space="preserve"> </v>
      </c>
      <c r="T48" s="84" t="str">
        <f t="shared" si="7"/>
        <v xml:space="preserve"> </v>
      </c>
      <c r="U48" s="77"/>
      <c r="V48" s="78"/>
      <c r="Z48" s="80"/>
      <c r="AA48" s="80"/>
      <c r="AB48" s="80"/>
    </row>
    <row r="49" spans="1:28" s="79" customFormat="1" ht="15" customHeight="1" x14ac:dyDescent="0.2">
      <c r="A49" s="46"/>
      <c r="B49" s="47"/>
      <c r="C49" s="48"/>
      <c r="D49" s="48"/>
      <c r="E49" s="58"/>
      <c r="F49" s="50"/>
      <c r="G49" s="94" t="str">
        <f t="shared" si="0"/>
        <v xml:space="preserve"> </v>
      </c>
      <c r="H49" s="88" t="str">
        <f t="shared" si="1"/>
        <v xml:space="preserve"> </v>
      </c>
      <c r="I49" s="90"/>
      <c r="J49" s="81"/>
      <c r="K49" s="51"/>
      <c r="L49" s="96" t="str">
        <f t="shared" si="8"/>
        <v xml:space="preserve"> </v>
      </c>
      <c r="M49" s="64" t="str">
        <f>IF(E49=0," ",IF(D49="Hayır",VLOOKUP(H49,Katsayı!$A$1:$B$197,2),IF(D49="Evet",VLOOKUP(H49,Katsayı!$A$199:$B$235,2),0)))</f>
        <v xml:space="preserve"> </v>
      </c>
      <c r="N49" s="82" t="str">
        <f t="shared" si="2"/>
        <v xml:space="preserve"> </v>
      </c>
      <c r="O49" s="83" t="str">
        <f t="shared" si="3"/>
        <v xml:space="preserve"> </v>
      </c>
      <c r="P49" s="83" t="str">
        <f t="shared" si="9"/>
        <v xml:space="preserve"> </v>
      </c>
      <c r="Q49" s="83" t="str">
        <f t="shared" si="4"/>
        <v xml:space="preserve"> </v>
      </c>
      <c r="R49" s="82" t="str">
        <f t="shared" si="5"/>
        <v xml:space="preserve"> </v>
      </c>
      <c r="S49" s="82" t="str">
        <f t="shared" si="6"/>
        <v xml:space="preserve"> </v>
      </c>
      <c r="T49" s="84" t="str">
        <f t="shared" si="7"/>
        <v xml:space="preserve"> </v>
      </c>
      <c r="U49" s="77"/>
      <c r="V49" s="78"/>
      <c r="Z49" s="80"/>
      <c r="AA49" s="80"/>
      <c r="AB49" s="80"/>
    </row>
    <row r="50" spans="1:28" s="79" customFormat="1" ht="15" customHeight="1" x14ac:dyDescent="0.2">
      <c r="A50" s="46"/>
      <c r="B50" s="47"/>
      <c r="C50" s="48"/>
      <c r="D50" s="48"/>
      <c r="E50" s="58"/>
      <c r="F50" s="50"/>
      <c r="G50" s="94" t="str">
        <f t="shared" si="0"/>
        <v xml:space="preserve"> </v>
      </c>
      <c r="H50" s="88" t="str">
        <f t="shared" si="1"/>
        <v xml:space="preserve"> </v>
      </c>
      <c r="I50" s="90"/>
      <c r="J50" s="81"/>
      <c r="K50" s="51"/>
      <c r="L50" s="96" t="str">
        <f t="shared" si="8"/>
        <v xml:space="preserve"> </v>
      </c>
      <c r="M50" s="64" t="str">
        <f>IF(E50=0," ",IF(D50="Hayır",VLOOKUP(H50,Katsayı!$A$1:$B$197,2),IF(D50="Evet",VLOOKUP(H50,Katsayı!$A$199:$B$235,2),0)))</f>
        <v xml:space="preserve"> </v>
      </c>
      <c r="N50" s="82" t="str">
        <f t="shared" si="2"/>
        <v xml:space="preserve"> </v>
      </c>
      <c r="O50" s="83" t="str">
        <f t="shared" si="3"/>
        <v xml:space="preserve"> </v>
      </c>
      <c r="P50" s="83" t="str">
        <f t="shared" si="9"/>
        <v xml:space="preserve"> </v>
      </c>
      <c r="Q50" s="83" t="str">
        <f t="shared" si="4"/>
        <v xml:space="preserve"> </v>
      </c>
      <c r="R50" s="82" t="str">
        <f t="shared" si="5"/>
        <v xml:space="preserve"> </v>
      </c>
      <c r="S50" s="82" t="str">
        <f t="shared" si="6"/>
        <v xml:space="preserve"> </v>
      </c>
      <c r="T50" s="84" t="str">
        <f t="shared" si="7"/>
        <v xml:space="preserve"> </v>
      </c>
      <c r="U50" s="77"/>
      <c r="V50" s="78"/>
      <c r="Z50" s="80"/>
      <c r="AA50" s="80"/>
      <c r="AB50" s="80"/>
    </row>
    <row r="51" spans="1:28" s="79" customFormat="1" ht="15" customHeight="1" x14ac:dyDescent="0.2">
      <c r="A51" s="46"/>
      <c r="B51" s="47"/>
      <c r="C51" s="48"/>
      <c r="D51" s="48"/>
      <c r="E51" s="58"/>
      <c r="F51" s="50"/>
      <c r="G51" s="94" t="str">
        <f t="shared" si="0"/>
        <v xml:space="preserve"> </v>
      </c>
      <c r="H51" s="88" t="str">
        <f t="shared" si="1"/>
        <v xml:space="preserve"> </v>
      </c>
      <c r="I51" s="90"/>
      <c r="J51" s="81"/>
      <c r="K51" s="51"/>
      <c r="L51" s="96" t="str">
        <f t="shared" si="8"/>
        <v xml:space="preserve"> </v>
      </c>
      <c r="M51" s="64" t="str">
        <f>IF(E51=0," ",IF(D51="Hayır",VLOOKUP(H51,Katsayı!$A$1:$B$197,2),IF(D51="Evet",VLOOKUP(H51,Katsayı!$A$199:$B$235,2),0)))</f>
        <v xml:space="preserve"> </v>
      </c>
      <c r="N51" s="82" t="str">
        <f t="shared" si="2"/>
        <v xml:space="preserve"> </v>
      </c>
      <c r="O51" s="83" t="str">
        <f t="shared" si="3"/>
        <v xml:space="preserve"> </v>
      </c>
      <c r="P51" s="83" t="str">
        <f t="shared" si="9"/>
        <v xml:space="preserve"> </v>
      </c>
      <c r="Q51" s="83" t="str">
        <f t="shared" si="4"/>
        <v xml:space="preserve"> </v>
      </c>
      <c r="R51" s="82" t="str">
        <f t="shared" si="5"/>
        <v xml:space="preserve"> </v>
      </c>
      <c r="S51" s="82" t="str">
        <f t="shared" si="6"/>
        <v xml:space="preserve"> </v>
      </c>
      <c r="T51" s="84" t="str">
        <f t="shared" si="7"/>
        <v xml:space="preserve"> </v>
      </c>
      <c r="U51" s="77"/>
      <c r="V51" s="78"/>
      <c r="Z51" s="80"/>
      <c r="AA51" s="80"/>
      <c r="AB51" s="80"/>
    </row>
    <row r="52" spans="1:28" s="79" customFormat="1" ht="15" customHeight="1" x14ac:dyDescent="0.2">
      <c r="A52" s="46"/>
      <c r="B52" s="47"/>
      <c r="C52" s="48"/>
      <c r="D52" s="48"/>
      <c r="E52" s="58"/>
      <c r="F52" s="50"/>
      <c r="G52" s="94" t="str">
        <f t="shared" si="0"/>
        <v xml:space="preserve"> </v>
      </c>
      <c r="H52" s="88" t="str">
        <f t="shared" si="1"/>
        <v xml:space="preserve"> </v>
      </c>
      <c r="I52" s="90"/>
      <c r="J52" s="81"/>
      <c r="K52" s="51"/>
      <c r="L52" s="96" t="str">
        <f t="shared" si="8"/>
        <v xml:space="preserve"> </v>
      </c>
      <c r="M52" s="64" t="str">
        <f>IF(E52=0," ",IF(D52="Hayır",VLOOKUP(H52,Katsayı!$A$1:$B$197,2),IF(D52="Evet",VLOOKUP(H52,Katsayı!$A$199:$B$235,2),0)))</f>
        <v xml:space="preserve"> </v>
      </c>
      <c r="N52" s="82" t="str">
        <f t="shared" si="2"/>
        <v xml:space="preserve"> </v>
      </c>
      <c r="O52" s="83" t="str">
        <f t="shared" si="3"/>
        <v xml:space="preserve"> </v>
      </c>
      <c r="P52" s="83" t="str">
        <f t="shared" si="9"/>
        <v xml:space="preserve"> </v>
      </c>
      <c r="Q52" s="83" t="str">
        <f t="shared" si="4"/>
        <v xml:space="preserve"> </v>
      </c>
      <c r="R52" s="82" t="str">
        <f t="shared" si="5"/>
        <v xml:space="preserve"> </v>
      </c>
      <c r="S52" s="82" t="str">
        <f t="shared" si="6"/>
        <v xml:space="preserve"> </v>
      </c>
      <c r="T52" s="84" t="str">
        <f t="shared" si="7"/>
        <v xml:space="preserve"> </v>
      </c>
      <c r="U52" s="77"/>
      <c r="V52" s="78"/>
      <c r="Z52" s="80"/>
      <c r="AA52" s="80"/>
      <c r="AB52" s="80"/>
    </row>
    <row r="53" spans="1:28" s="79" customFormat="1" ht="15" customHeight="1" x14ac:dyDescent="0.2">
      <c r="A53" s="46"/>
      <c r="B53" s="47"/>
      <c r="C53" s="48"/>
      <c r="D53" s="48"/>
      <c r="E53" s="58"/>
      <c r="F53" s="50"/>
      <c r="G53" s="94" t="str">
        <f t="shared" si="0"/>
        <v xml:space="preserve"> </v>
      </c>
      <c r="H53" s="88" t="str">
        <f t="shared" si="1"/>
        <v xml:space="preserve"> </v>
      </c>
      <c r="I53" s="90"/>
      <c r="J53" s="81"/>
      <c r="K53" s="51"/>
      <c r="L53" s="96" t="str">
        <f t="shared" si="8"/>
        <v xml:space="preserve"> </v>
      </c>
      <c r="M53" s="64" t="str">
        <f>IF(E53=0," ",IF(D53="Hayır",VLOOKUP(H53,Katsayı!$A$1:$B$197,2),IF(D53="Evet",VLOOKUP(H53,Katsayı!$A$199:$B$235,2),0)))</f>
        <v xml:space="preserve"> </v>
      </c>
      <c r="N53" s="82" t="str">
        <f t="shared" si="2"/>
        <v xml:space="preserve"> </v>
      </c>
      <c r="O53" s="83" t="str">
        <f t="shared" si="3"/>
        <v xml:space="preserve"> </v>
      </c>
      <c r="P53" s="83" t="str">
        <f t="shared" si="9"/>
        <v xml:space="preserve"> </v>
      </c>
      <c r="Q53" s="83" t="str">
        <f t="shared" si="4"/>
        <v xml:space="preserve"> </v>
      </c>
      <c r="R53" s="82" t="str">
        <f t="shared" si="5"/>
        <v xml:space="preserve"> </v>
      </c>
      <c r="S53" s="82" t="str">
        <f t="shared" si="6"/>
        <v xml:space="preserve"> </v>
      </c>
      <c r="T53" s="84" t="str">
        <f t="shared" si="7"/>
        <v xml:space="preserve"> </v>
      </c>
      <c r="U53" s="77"/>
      <c r="V53" s="78"/>
      <c r="Z53" s="80"/>
      <c r="AA53" s="80"/>
      <c r="AB53" s="80"/>
    </row>
    <row r="54" spans="1:28" s="79" customFormat="1" ht="15" customHeight="1" x14ac:dyDescent="0.2">
      <c r="A54" s="46"/>
      <c r="B54" s="47"/>
      <c r="C54" s="48"/>
      <c r="D54" s="48"/>
      <c r="E54" s="58"/>
      <c r="F54" s="50"/>
      <c r="G54" s="94" t="str">
        <f t="shared" si="0"/>
        <v xml:space="preserve"> </v>
      </c>
      <c r="H54" s="88" t="str">
        <f t="shared" si="1"/>
        <v xml:space="preserve"> </v>
      </c>
      <c r="I54" s="90"/>
      <c r="J54" s="81"/>
      <c r="K54" s="51"/>
      <c r="L54" s="96" t="str">
        <f t="shared" si="8"/>
        <v xml:space="preserve"> </v>
      </c>
      <c r="M54" s="64" t="str">
        <f>IF(E54=0," ",IF(D54="Hayır",VLOOKUP(H54,Katsayı!$A$1:$B$197,2),IF(D54="Evet",VLOOKUP(H54,Katsayı!$A$199:$B$235,2),0)))</f>
        <v xml:space="preserve"> </v>
      </c>
      <c r="N54" s="82" t="str">
        <f t="shared" si="2"/>
        <v xml:space="preserve"> </v>
      </c>
      <c r="O54" s="83" t="str">
        <f t="shared" si="3"/>
        <v xml:space="preserve"> </v>
      </c>
      <c r="P54" s="83" t="str">
        <f t="shared" si="9"/>
        <v xml:space="preserve"> </v>
      </c>
      <c r="Q54" s="83" t="str">
        <f t="shared" si="4"/>
        <v xml:space="preserve"> </v>
      </c>
      <c r="R54" s="82" t="str">
        <f t="shared" si="5"/>
        <v xml:space="preserve"> </v>
      </c>
      <c r="S54" s="82" t="str">
        <f t="shared" si="6"/>
        <v xml:space="preserve"> </v>
      </c>
      <c r="T54" s="84" t="str">
        <f t="shared" si="7"/>
        <v xml:space="preserve"> </v>
      </c>
      <c r="U54" s="77"/>
      <c r="V54" s="78"/>
      <c r="Z54" s="80"/>
      <c r="AA54" s="80"/>
      <c r="AB54" s="80"/>
    </row>
    <row r="55" spans="1:28" s="79" customFormat="1" ht="15" customHeight="1" x14ac:dyDescent="0.2">
      <c r="A55" s="46"/>
      <c r="B55" s="47"/>
      <c r="C55" s="48"/>
      <c r="D55" s="48"/>
      <c r="E55" s="58"/>
      <c r="F55" s="50"/>
      <c r="G55" s="94" t="str">
        <f t="shared" si="0"/>
        <v xml:space="preserve"> </v>
      </c>
      <c r="H55" s="88" t="str">
        <f t="shared" si="1"/>
        <v xml:space="preserve"> </v>
      </c>
      <c r="I55" s="90"/>
      <c r="J55" s="81"/>
      <c r="K55" s="51"/>
      <c r="L55" s="96" t="str">
        <f t="shared" si="8"/>
        <v xml:space="preserve"> </v>
      </c>
      <c r="M55" s="64" t="str">
        <f>IF(E55=0," ",IF(D55="Hayır",VLOOKUP(H55,Katsayı!$A$1:$B$197,2),IF(D55="Evet",VLOOKUP(H55,Katsayı!$A$199:$B$235,2),0)))</f>
        <v xml:space="preserve"> </v>
      </c>
      <c r="N55" s="82" t="str">
        <f t="shared" si="2"/>
        <v xml:space="preserve"> </v>
      </c>
      <c r="O55" s="83" t="str">
        <f t="shared" si="3"/>
        <v xml:space="preserve"> </v>
      </c>
      <c r="P55" s="83" t="str">
        <f t="shared" si="9"/>
        <v xml:space="preserve"> </v>
      </c>
      <c r="Q55" s="83" t="str">
        <f t="shared" si="4"/>
        <v xml:space="preserve"> </v>
      </c>
      <c r="R55" s="82" t="str">
        <f t="shared" si="5"/>
        <v xml:space="preserve"> </v>
      </c>
      <c r="S55" s="82" t="str">
        <f t="shared" si="6"/>
        <v xml:space="preserve"> </v>
      </c>
      <c r="T55" s="84" t="str">
        <f t="shared" si="7"/>
        <v xml:space="preserve"> </v>
      </c>
      <c r="U55" s="77"/>
      <c r="V55" s="78"/>
      <c r="Z55" s="80"/>
      <c r="AA55" s="80"/>
      <c r="AB55" s="80"/>
    </row>
    <row r="56" spans="1:28" s="79" customFormat="1" ht="15" customHeight="1" x14ac:dyDescent="0.2">
      <c r="A56" s="46"/>
      <c r="B56" s="47"/>
      <c r="C56" s="48"/>
      <c r="D56" s="48"/>
      <c r="E56" s="58"/>
      <c r="F56" s="50"/>
      <c r="G56" s="94" t="str">
        <f t="shared" si="0"/>
        <v xml:space="preserve"> </v>
      </c>
      <c r="H56" s="88" t="str">
        <f t="shared" si="1"/>
        <v xml:space="preserve"> </v>
      </c>
      <c r="I56" s="90"/>
      <c r="J56" s="81"/>
      <c r="K56" s="51"/>
      <c r="L56" s="96" t="str">
        <f t="shared" si="8"/>
        <v xml:space="preserve"> </v>
      </c>
      <c r="M56" s="64" t="str">
        <f>IF(E56=0," ",IF(D56="Hayır",VLOOKUP(H56,Katsayı!$A$1:$B$197,2),IF(D56="Evet",VLOOKUP(H56,Katsayı!$A$199:$B$235,2),0)))</f>
        <v xml:space="preserve"> </v>
      </c>
      <c r="N56" s="82" t="str">
        <f t="shared" si="2"/>
        <v xml:space="preserve"> </v>
      </c>
      <c r="O56" s="83" t="str">
        <f t="shared" si="3"/>
        <v xml:space="preserve"> </v>
      </c>
      <c r="P56" s="83" t="str">
        <f t="shared" si="9"/>
        <v xml:space="preserve"> </v>
      </c>
      <c r="Q56" s="83" t="str">
        <f t="shared" si="4"/>
        <v xml:space="preserve"> </v>
      </c>
      <c r="R56" s="82" t="str">
        <f t="shared" si="5"/>
        <v xml:space="preserve"> </v>
      </c>
      <c r="S56" s="82" t="str">
        <f t="shared" si="6"/>
        <v xml:space="preserve"> </v>
      </c>
      <c r="T56" s="84" t="str">
        <f t="shared" si="7"/>
        <v xml:space="preserve"> </v>
      </c>
      <c r="U56" s="77"/>
      <c r="V56" s="78"/>
      <c r="Z56" s="80"/>
      <c r="AA56" s="80"/>
      <c r="AB56" s="80"/>
    </row>
    <row r="57" spans="1:28" s="79" customFormat="1" ht="15" customHeight="1" x14ac:dyDescent="0.2">
      <c r="A57" s="46"/>
      <c r="B57" s="47"/>
      <c r="C57" s="48"/>
      <c r="D57" s="48"/>
      <c r="E57" s="58"/>
      <c r="F57" s="50"/>
      <c r="G57" s="94" t="str">
        <f t="shared" si="0"/>
        <v xml:space="preserve"> </v>
      </c>
      <c r="H57" s="88" t="str">
        <f t="shared" si="1"/>
        <v xml:space="preserve"> </v>
      </c>
      <c r="I57" s="90"/>
      <c r="J57" s="81"/>
      <c r="K57" s="51"/>
      <c r="L57" s="96" t="str">
        <f t="shared" si="8"/>
        <v xml:space="preserve"> </v>
      </c>
      <c r="M57" s="64" t="str">
        <f>IF(E57=0," ",IF(D57="Hayır",VLOOKUP(H57,Katsayı!$A$1:$B$197,2),IF(D57="Evet",VLOOKUP(H57,Katsayı!$A$199:$B$235,2),0)))</f>
        <v xml:space="preserve"> </v>
      </c>
      <c r="N57" s="82" t="str">
        <f t="shared" si="2"/>
        <v xml:space="preserve"> </v>
      </c>
      <c r="O57" s="83" t="str">
        <f t="shared" si="3"/>
        <v xml:space="preserve"> </v>
      </c>
      <c r="P57" s="83" t="str">
        <f t="shared" si="9"/>
        <v xml:space="preserve"> </v>
      </c>
      <c r="Q57" s="83" t="str">
        <f t="shared" si="4"/>
        <v xml:space="preserve"> </v>
      </c>
      <c r="R57" s="82" t="str">
        <f t="shared" si="5"/>
        <v xml:space="preserve"> </v>
      </c>
      <c r="S57" s="82" t="str">
        <f t="shared" si="6"/>
        <v xml:space="preserve"> </v>
      </c>
      <c r="T57" s="84" t="str">
        <f t="shared" si="7"/>
        <v xml:space="preserve"> </v>
      </c>
      <c r="U57" s="77"/>
      <c r="V57" s="78"/>
      <c r="Z57" s="80"/>
      <c r="AA57" s="80"/>
      <c r="AB57" s="80"/>
    </row>
    <row r="58" spans="1:28" s="79" customFormat="1" ht="15" customHeight="1" x14ac:dyDescent="0.2">
      <c r="A58" s="46"/>
      <c r="B58" s="47"/>
      <c r="C58" s="48"/>
      <c r="D58" s="48"/>
      <c r="E58" s="58"/>
      <c r="F58" s="49"/>
      <c r="G58" s="94" t="str">
        <f t="shared" si="0"/>
        <v xml:space="preserve"> </v>
      </c>
      <c r="H58" s="88" t="str">
        <f t="shared" si="1"/>
        <v xml:space="preserve"> </v>
      </c>
      <c r="I58" s="90"/>
      <c r="J58" s="81"/>
      <c r="K58" s="51"/>
      <c r="L58" s="96" t="str">
        <f t="shared" si="8"/>
        <v xml:space="preserve"> </v>
      </c>
      <c r="M58" s="64" t="str">
        <f>IF(E58=0," ",IF(D58="Hayır",VLOOKUP(H58,Katsayı!$A$1:$B$197,2),IF(D58="Evet",VLOOKUP(H58,Katsayı!$A$199:$B$235,2),0)))</f>
        <v xml:space="preserve"> </v>
      </c>
      <c r="N58" s="82" t="str">
        <f t="shared" si="2"/>
        <v xml:space="preserve"> </v>
      </c>
      <c r="O58" s="83" t="str">
        <f t="shared" si="3"/>
        <v xml:space="preserve"> </v>
      </c>
      <c r="P58" s="83" t="str">
        <f t="shared" si="9"/>
        <v xml:space="preserve"> </v>
      </c>
      <c r="Q58" s="83" t="str">
        <f t="shared" si="4"/>
        <v xml:space="preserve"> </v>
      </c>
      <c r="R58" s="82" t="str">
        <f t="shared" si="5"/>
        <v xml:space="preserve"> </v>
      </c>
      <c r="S58" s="82" t="str">
        <f t="shared" si="6"/>
        <v xml:space="preserve"> </v>
      </c>
      <c r="T58" s="84" t="str">
        <f t="shared" si="7"/>
        <v xml:space="preserve"> </v>
      </c>
      <c r="U58" s="77"/>
      <c r="V58" s="78"/>
      <c r="Z58" s="80"/>
      <c r="AA58" s="80"/>
      <c r="AB58" s="80"/>
    </row>
    <row r="59" spans="1:28" s="79" customFormat="1" ht="15" customHeight="1" x14ac:dyDescent="0.2">
      <c r="A59" s="46"/>
      <c r="B59" s="47"/>
      <c r="C59" s="48"/>
      <c r="D59" s="48"/>
      <c r="E59" s="58"/>
      <c r="F59" s="49"/>
      <c r="G59" s="94" t="str">
        <f t="shared" si="0"/>
        <v xml:space="preserve"> </v>
      </c>
      <c r="H59" s="88" t="str">
        <f t="shared" si="1"/>
        <v xml:space="preserve"> </v>
      </c>
      <c r="I59" s="90"/>
      <c r="J59" s="81"/>
      <c r="K59" s="51"/>
      <c r="L59" s="96" t="str">
        <f t="shared" si="8"/>
        <v xml:space="preserve"> </v>
      </c>
      <c r="M59" s="64" t="str">
        <f>IF(E59=0," ",IF(D59="Hayır",VLOOKUP(H59,Katsayı!$A$1:$B$197,2),IF(D59="Evet",VLOOKUP(H59,Katsayı!$A$199:$B$235,2),0)))</f>
        <v xml:space="preserve"> </v>
      </c>
      <c r="N59" s="82" t="str">
        <f t="shared" si="2"/>
        <v xml:space="preserve"> </v>
      </c>
      <c r="O59" s="83" t="str">
        <f t="shared" si="3"/>
        <v xml:space="preserve"> </v>
      </c>
      <c r="P59" s="83" t="str">
        <f t="shared" si="9"/>
        <v xml:space="preserve"> </v>
      </c>
      <c r="Q59" s="83" t="str">
        <f t="shared" si="4"/>
        <v xml:space="preserve"> </v>
      </c>
      <c r="R59" s="82" t="str">
        <f t="shared" si="5"/>
        <v xml:space="preserve"> </v>
      </c>
      <c r="S59" s="82" t="str">
        <f t="shared" si="6"/>
        <v xml:space="preserve"> </v>
      </c>
      <c r="T59" s="84" t="str">
        <f t="shared" si="7"/>
        <v xml:space="preserve"> </v>
      </c>
      <c r="U59" s="77"/>
      <c r="V59" s="78"/>
      <c r="Z59" s="80"/>
      <c r="AA59" s="80"/>
      <c r="AB59" s="80"/>
    </row>
    <row r="60" spans="1:28" s="79" customFormat="1" ht="15" customHeight="1" x14ac:dyDescent="0.2">
      <c r="A60" s="46"/>
      <c r="B60" s="85"/>
      <c r="C60" s="48"/>
      <c r="D60" s="48"/>
      <c r="E60" s="86"/>
      <c r="F60" s="49"/>
      <c r="G60" s="94" t="str">
        <f t="shared" si="0"/>
        <v xml:space="preserve"> </v>
      </c>
      <c r="H60" s="88" t="str">
        <f t="shared" si="1"/>
        <v xml:space="preserve"> </v>
      </c>
      <c r="I60" s="90"/>
      <c r="J60" s="87"/>
      <c r="K60" s="51"/>
      <c r="L60" s="96" t="str">
        <f t="shared" si="8"/>
        <v xml:space="preserve"> </v>
      </c>
      <c r="M60" s="64" t="str">
        <f>IF(E60=0," ",IF(D60="Hayır",VLOOKUP(H60,Katsayı!$A$1:$B$197,2),IF(D60="Evet",VLOOKUP(H60,Katsayı!$A$199:$B$235,2),0)))</f>
        <v xml:space="preserve"> </v>
      </c>
      <c r="N60" s="82" t="str">
        <f t="shared" si="2"/>
        <v xml:space="preserve"> </v>
      </c>
      <c r="O60" s="83" t="str">
        <f t="shared" si="3"/>
        <v xml:space="preserve"> </v>
      </c>
      <c r="P60" s="83" t="str">
        <f t="shared" si="9"/>
        <v xml:space="preserve"> </v>
      </c>
      <c r="Q60" s="83" t="str">
        <f t="shared" si="4"/>
        <v xml:space="preserve"> </v>
      </c>
      <c r="R60" s="82" t="str">
        <f t="shared" si="5"/>
        <v xml:space="preserve"> </v>
      </c>
      <c r="S60" s="82" t="str">
        <f t="shared" si="6"/>
        <v xml:space="preserve"> </v>
      </c>
      <c r="T60" s="84" t="str">
        <f t="shared" si="7"/>
        <v xml:space="preserve"> </v>
      </c>
      <c r="U60" s="77"/>
      <c r="V60" s="78"/>
      <c r="Z60" s="80"/>
      <c r="AA60" s="80"/>
      <c r="AB60" s="80"/>
    </row>
    <row r="61" spans="1:28" s="79" customFormat="1" ht="15" customHeight="1" x14ac:dyDescent="0.2">
      <c r="A61" s="46"/>
      <c r="B61" s="85"/>
      <c r="C61" s="48"/>
      <c r="D61" s="48"/>
      <c r="E61" s="86"/>
      <c r="F61" s="49"/>
      <c r="G61" s="94" t="str">
        <f t="shared" si="0"/>
        <v xml:space="preserve"> </v>
      </c>
      <c r="H61" s="88" t="str">
        <f t="shared" si="1"/>
        <v xml:space="preserve"> </v>
      </c>
      <c r="I61" s="90"/>
      <c r="J61" s="87"/>
      <c r="K61" s="51"/>
      <c r="L61" s="96" t="str">
        <f t="shared" si="8"/>
        <v xml:space="preserve"> </v>
      </c>
      <c r="M61" s="64" t="str">
        <f>IF(E61=0," ",IF(D61="Hayır",VLOOKUP(H61,Katsayı!$A$1:$B$197,2),IF(D61="Evet",VLOOKUP(H61,Katsayı!$A$199:$B$235,2),0)))</f>
        <v xml:space="preserve"> </v>
      </c>
      <c r="N61" s="82" t="str">
        <f t="shared" si="2"/>
        <v xml:space="preserve"> </v>
      </c>
      <c r="O61" s="83" t="str">
        <f t="shared" si="3"/>
        <v xml:space="preserve"> </v>
      </c>
      <c r="P61" s="83" t="str">
        <f t="shared" si="9"/>
        <v xml:space="preserve"> </v>
      </c>
      <c r="Q61" s="83" t="str">
        <f t="shared" si="4"/>
        <v xml:space="preserve"> </v>
      </c>
      <c r="R61" s="82" t="str">
        <f t="shared" si="5"/>
        <v xml:space="preserve"> </v>
      </c>
      <c r="S61" s="82" t="str">
        <f t="shared" si="6"/>
        <v xml:space="preserve"> </v>
      </c>
      <c r="T61" s="84" t="str">
        <f t="shared" si="7"/>
        <v xml:space="preserve"> </v>
      </c>
      <c r="U61" s="77"/>
      <c r="V61" s="78"/>
      <c r="Z61" s="80"/>
      <c r="AA61" s="80"/>
      <c r="AB61" s="80"/>
    </row>
    <row r="62" spans="1:28" s="79" customFormat="1" ht="15" customHeight="1" x14ac:dyDescent="0.2">
      <c r="A62" s="46"/>
      <c r="B62" s="85"/>
      <c r="C62" s="48"/>
      <c r="D62" s="48"/>
      <c r="E62" s="86"/>
      <c r="F62" s="49"/>
      <c r="G62" s="94" t="str">
        <f t="shared" si="0"/>
        <v xml:space="preserve"> </v>
      </c>
      <c r="H62" s="88" t="str">
        <f t="shared" si="1"/>
        <v xml:space="preserve"> </v>
      </c>
      <c r="I62" s="90"/>
      <c r="J62" s="87"/>
      <c r="K62" s="51"/>
      <c r="L62" s="96" t="str">
        <f t="shared" si="8"/>
        <v xml:space="preserve"> </v>
      </c>
      <c r="M62" s="64" t="str">
        <f>IF(E62=0," ",IF(D62="Hayır",VLOOKUP(H62,Katsayı!$A$1:$B$197,2),IF(D62="Evet",VLOOKUP(H62,Katsayı!$A$199:$B$235,2),0)))</f>
        <v xml:space="preserve"> </v>
      </c>
      <c r="N62" s="82" t="str">
        <f t="shared" si="2"/>
        <v xml:space="preserve"> </v>
      </c>
      <c r="O62" s="83" t="str">
        <f t="shared" si="3"/>
        <v xml:space="preserve"> </v>
      </c>
      <c r="P62" s="83" t="str">
        <f t="shared" si="9"/>
        <v xml:space="preserve"> </v>
      </c>
      <c r="Q62" s="83" t="str">
        <f t="shared" si="4"/>
        <v xml:space="preserve"> </v>
      </c>
      <c r="R62" s="82" t="str">
        <f t="shared" si="5"/>
        <v xml:space="preserve"> </v>
      </c>
      <c r="S62" s="82" t="str">
        <f t="shared" si="6"/>
        <v xml:space="preserve"> </v>
      </c>
      <c r="T62" s="84" t="str">
        <f t="shared" si="7"/>
        <v xml:space="preserve"> </v>
      </c>
      <c r="U62" s="77"/>
      <c r="V62" s="78"/>
      <c r="Z62" s="80"/>
      <c r="AA62" s="80"/>
      <c r="AB62" s="80"/>
    </row>
    <row r="63" spans="1:28" s="79" customFormat="1" ht="15" customHeight="1" x14ac:dyDescent="0.2">
      <c r="A63" s="46"/>
      <c r="B63" s="85"/>
      <c r="C63" s="48"/>
      <c r="D63" s="48"/>
      <c r="E63" s="86"/>
      <c r="F63" s="49"/>
      <c r="G63" s="94" t="str">
        <f t="shared" si="0"/>
        <v xml:space="preserve"> </v>
      </c>
      <c r="H63" s="88" t="str">
        <f t="shared" si="1"/>
        <v xml:space="preserve"> </v>
      </c>
      <c r="I63" s="90"/>
      <c r="J63" s="87"/>
      <c r="K63" s="51"/>
      <c r="L63" s="96" t="str">
        <f t="shared" si="8"/>
        <v xml:space="preserve"> </v>
      </c>
      <c r="M63" s="64" t="str">
        <f>IF(E63=0," ",IF(D63="Hayır",VLOOKUP(H63,Katsayı!$A$1:$B$197,2),IF(D63="Evet",VLOOKUP(H63,Katsayı!$A$199:$B$235,2),0)))</f>
        <v xml:space="preserve"> </v>
      </c>
      <c r="N63" s="82" t="str">
        <f t="shared" si="2"/>
        <v xml:space="preserve"> </v>
      </c>
      <c r="O63" s="83" t="str">
        <f t="shared" si="3"/>
        <v xml:space="preserve"> </v>
      </c>
      <c r="P63" s="83" t="str">
        <f t="shared" si="9"/>
        <v xml:space="preserve"> </v>
      </c>
      <c r="Q63" s="83" t="str">
        <f t="shared" si="4"/>
        <v xml:space="preserve"> </v>
      </c>
      <c r="R63" s="82" t="str">
        <f t="shared" si="5"/>
        <v xml:space="preserve"> </v>
      </c>
      <c r="S63" s="82" t="str">
        <f t="shared" si="6"/>
        <v xml:space="preserve"> </v>
      </c>
      <c r="T63" s="84" t="str">
        <f t="shared" si="7"/>
        <v xml:space="preserve"> </v>
      </c>
      <c r="U63" s="77"/>
      <c r="V63" s="78"/>
      <c r="Z63" s="80"/>
      <c r="AA63" s="80"/>
      <c r="AB63" s="80"/>
    </row>
    <row r="64" spans="1:28" s="79" customFormat="1" ht="15" customHeight="1" x14ac:dyDescent="0.2">
      <c r="A64" s="46"/>
      <c r="B64" s="85"/>
      <c r="C64" s="48"/>
      <c r="D64" s="48"/>
      <c r="E64" s="86"/>
      <c r="F64" s="49"/>
      <c r="G64" s="94" t="str">
        <f t="shared" si="0"/>
        <v xml:space="preserve"> </v>
      </c>
      <c r="H64" s="88" t="str">
        <f t="shared" si="1"/>
        <v xml:space="preserve"> </v>
      </c>
      <c r="I64" s="90"/>
      <c r="J64" s="87"/>
      <c r="K64" s="51"/>
      <c r="L64" s="96" t="str">
        <f t="shared" si="8"/>
        <v xml:space="preserve"> </v>
      </c>
      <c r="M64" s="64" t="str">
        <f>IF(E64=0," ",IF(D64="Hayır",VLOOKUP(H64,Katsayı!$A$1:$B$197,2),IF(D64="Evet",VLOOKUP(H64,Katsayı!$A$199:$B$235,2),0)))</f>
        <v xml:space="preserve"> </v>
      </c>
      <c r="N64" s="82" t="str">
        <f t="shared" si="2"/>
        <v xml:space="preserve"> </v>
      </c>
      <c r="O64" s="83" t="str">
        <f t="shared" si="3"/>
        <v xml:space="preserve"> </v>
      </c>
      <c r="P64" s="83" t="str">
        <f t="shared" si="9"/>
        <v xml:space="preserve"> </v>
      </c>
      <c r="Q64" s="83" t="str">
        <f t="shared" si="4"/>
        <v xml:space="preserve"> </v>
      </c>
      <c r="R64" s="82" t="str">
        <f t="shared" si="5"/>
        <v xml:space="preserve"> </v>
      </c>
      <c r="S64" s="82" t="str">
        <f t="shared" si="6"/>
        <v xml:space="preserve"> </v>
      </c>
      <c r="T64" s="84" t="str">
        <f t="shared" si="7"/>
        <v xml:space="preserve"> </v>
      </c>
      <c r="U64" s="77"/>
      <c r="V64" s="78"/>
      <c r="Z64" s="80"/>
      <c r="AA64" s="80"/>
      <c r="AB64" s="80"/>
    </row>
    <row r="65" spans="1:28" s="79" customFormat="1" ht="15" customHeight="1" x14ac:dyDescent="0.2">
      <c r="A65" s="46"/>
      <c r="B65" s="85"/>
      <c r="C65" s="48"/>
      <c r="D65" s="48"/>
      <c r="E65" s="86"/>
      <c r="F65" s="49"/>
      <c r="G65" s="94" t="str">
        <f t="shared" si="0"/>
        <v xml:space="preserve"> </v>
      </c>
      <c r="H65" s="88" t="str">
        <f t="shared" si="1"/>
        <v xml:space="preserve"> </v>
      </c>
      <c r="I65" s="90"/>
      <c r="J65" s="87"/>
      <c r="K65" s="51"/>
      <c r="L65" s="96" t="str">
        <f t="shared" si="8"/>
        <v xml:space="preserve"> </v>
      </c>
      <c r="M65" s="64" t="str">
        <f>IF(E65=0," ",IF(D65="Hayır",VLOOKUP(H65,Katsayı!$A$1:$B$197,2),IF(D65="Evet",VLOOKUP(H65,Katsayı!$A$199:$B$235,2),0)))</f>
        <v xml:space="preserve"> </v>
      </c>
      <c r="N65" s="82" t="str">
        <f t="shared" si="2"/>
        <v xml:space="preserve"> </v>
      </c>
      <c r="O65" s="83" t="str">
        <f t="shared" si="3"/>
        <v xml:space="preserve"> </v>
      </c>
      <c r="P65" s="83" t="str">
        <f t="shared" si="9"/>
        <v xml:space="preserve"> </v>
      </c>
      <c r="Q65" s="83" t="str">
        <f t="shared" si="4"/>
        <v xml:space="preserve"> </v>
      </c>
      <c r="R65" s="82" t="str">
        <f t="shared" si="5"/>
        <v xml:space="preserve"> </v>
      </c>
      <c r="S65" s="82" t="str">
        <f t="shared" si="6"/>
        <v xml:space="preserve"> </v>
      </c>
      <c r="T65" s="84" t="str">
        <f t="shared" si="7"/>
        <v xml:space="preserve"> </v>
      </c>
      <c r="U65" s="77"/>
      <c r="V65" s="78"/>
      <c r="Z65" s="80"/>
      <c r="AA65" s="80"/>
      <c r="AB65" s="80"/>
    </row>
    <row r="66" spans="1:28" s="79" customFormat="1" ht="15" customHeight="1" x14ac:dyDescent="0.2">
      <c r="A66" s="46"/>
      <c r="B66" s="85"/>
      <c r="C66" s="48"/>
      <c r="D66" s="48"/>
      <c r="E66" s="86"/>
      <c r="F66" s="49"/>
      <c r="G66" s="94" t="str">
        <f t="shared" si="0"/>
        <v xml:space="preserve"> </v>
      </c>
      <c r="H66" s="88" t="str">
        <f t="shared" si="1"/>
        <v xml:space="preserve"> </v>
      </c>
      <c r="I66" s="90"/>
      <c r="J66" s="87"/>
      <c r="K66" s="51"/>
      <c r="L66" s="96" t="str">
        <f t="shared" si="8"/>
        <v xml:space="preserve"> </v>
      </c>
      <c r="M66" s="64" t="str">
        <f>IF(E66=0," ",IF(D66="Hayır",VLOOKUP(H66,Katsayı!$A$1:$B$197,2),IF(D66="Evet",VLOOKUP(H66,Katsayı!$A$199:$B$235,2),0)))</f>
        <v xml:space="preserve"> </v>
      </c>
      <c r="N66" s="82" t="str">
        <f t="shared" si="2"/>
        <v xml:space="preserve"> </v>
      </c>
      <c r="O66" s="83" t="str">
        <f t="shared" si="3"/>
        <v xml:space="preserve"> </v>
      </c>
      <c r="P66" s="83" t="str">
        <f t="shared" si="9"/>
        <v xml:space="preserve"> </v>
      </c>
      <c r="Q66" s="83" t="str">
        <f t="shared" si="4"/>
        <v xml:space="preserve"> </v>
      </c>
      <c r="R66" s="82" t="str">
        <f t="shared" si="5"/>
        <v xml:space="preserve"> </v>
      </c>
      <c r="S66" s="82" t="str">
        <f t="shared" si="6"/>
        <v xml:space="preserve"> </v>
      </c>
      <c r="T66" s="84" t="str">
        <f t="shared" si="7"/>
        <v xml:space="preserve"> </v>
      </c>
      <c r="U66" s="77"/>
      <c r="V66" s="78"/>
      <c r="Z66" s="80"/>
      <c r="AA66" s="80"/>
      <c r="AB66" s="80"/>
    </row>
    <row r="67" spans="1:28" s="79" customFormat="1" ht="15" customHeight="1" x14ac:dyDescent="0.2">
      <c r="A67" s="46"/>
      <c r="B67" s="85"/>
      <c r="C67" s="48"/>
      <c r="D67" s="48"/>
      <c r="E67" s="86"/>
      <c r="F67" s="49"/>
      <c r="G67" s="94" t="str">
        <f t="shared" si="0"/>
        <v xml:space="preserve"> </v>
      </c>
      <c r="H67" s="88" t="str">
        <f t="shared" si="1"/>
        <v xml:space="preserve"> </v>
      </c>
      <c r="I67" s="90"/>
      <c r="J67" s="87"/>
      <c r="K67" s="51"/>
      <c r="L67" s="96" t="str">
        <f t="shared" si="8"/>
        <v xml:space="preserve"> </v>
      </c>
      <c r="M67" s="64" t="str">
        <f>IF(E67=0," ",IF(D67="Hayır",VLOOKUP(H67,Katsayı!$A$1:$B$197,2),IF(D67="Evet",VLOOKUP(H67,Katsayı!$A$199:$B$235,2),0)))</f>
        <v xml:space="preserve"> </v>
      </c>
      <c r="N67" s="82" t="str">
        <f t="shared" si="2"/>
        <v xml:space="preserve"> </v>
      </c>
      <c r="O67" s="83" t="str">
        <f t="shared" si="3"/>
        <v xml:space="preserve"> </v>
      </c>
      <c r="P67" s="83" t="str">
        <f t="shared" si="9"/>
        <v xml:space="preserve"> </v>
      </c>
      <c r="Q67" s="83" t="str">
        <f t="shared" si="4"/>
        <v xml:space="preserve"> </v>
      </c>
      <c r="R67" s="82" t="str">
        <f t="shared" si="5"/>
        <v xml:space="preserve"> </v>
      </c>
      <c r="S67" s="82" t="str">
        <f t="shared" si="6"/>
        <v xml:space="preserve"> </v>
      </c>
      <c r="T67" s="84" t="str">
        <f t="shared" si="7"/>
        <v xml:space="preserve"> </v>
      </c>
      <c r="U67" s="77"/>
      <c r="V67" s="78"/>
      <c r="Z67" s="80"/>
      <c r="AA67" s="80"/>
      <c r="AB67" s="80"/>
    </row>
    <row r="68" spans="1:28" s="79" customFormat="1" ht="15" customHeight="1" x14ac:dyDescent="0.2">
      <c r="A68" s="46"/>
      <c r="B68" s="85"/>
      <c r="C68" s="48"/>
      <c r="D68" s="48"/>
      <c r="E68" s="86"/>
      <c r="F68" s="50"/>
      <c r="G68" s="94" t="str">
        <f t="shared" si="0"/>
        <v xml:space="preserve"> </v>
      </c>
      <c r="H68" s="88" t="str">
        <f t="shared" si="1"/>
        <v xml:space="preserve"> </v>
      </c>
      <c r="I68" s="90"/>
      <c r="J68" s="87"/>
      <c r="K68" s="51"/>
      <c r="L68" s="96" t="str">
        <f t="shared" si="8"/>
        <v xml:space="preserve"> </v>
      </c>
      <c r="M68" s="64" t="str">
        <f>IF(E68=0," ",IF(D68="Hayır",VLOOKUP(H68,Katsayı!$A$1:$B$197,2),IF(D68="Evet",VLOOKUP(H68,Katsayı!$A$199:$B$235,2),0)))</f>
        <v xml:space="preserve"> </v>
      </c>
      <c r="N68" s="82" t="str">
        <f t="shared" si="2"/>
        <v xml:space="preserve"> </v>
      </c>
      <c r="O68" s="83" t="str">
        <f t="shared" si="3"/>
        <v xml:space="preserve"> </v>
      </c>
      <c r="P68" s="83" t="str">
        <f t="shared" si="9"/>
        <v xml:space="preserve"> </v>
      </c>
      <c r="Q68" s="83" t="str">
        <f t="shared" si="4"/>
        <v xml:space="preserve"> </v>
      </c>
      <c r="R68" s="82" t="str">
        <f t="shared" si="5"/>
        <v xml:space="preserve"> </v>
      </c>
      <c r="S68" s="82" t="str">
        <f t="shared" si="6"/>
        <v xml:space="preserve"> </v>
      </c>
      <c r="T68" s="84" t="str">
        <f t="shared" si="7"/>
        <v xml:space="preserve"> </v>
      </c>
      <c r="U68" s="77"/>
      <c r="V68" s="78"/>
      <c r="Z68" s="80"/>
      <c r="AA68" s="80"/>
      <c r="AB68" s="80"/>
    </row>
    <row r="69" spans="1:28" s="79" customFormat="1" ht="15" customHeight="1" x14ac:dyDescent="0.2">
      <c r="A69" s="46"/>
      <c r="B69" s="85"/>
      <c r="C69" s="48"/>
      <c r="D69" s="48"/>
      <c r="E69" s="86"/>
      <c r="F69" s="50"/>
      <c r="G69" s="94" t="str">
        <f t="shared" si="0"/>
        <v xml:space="preserve"> </v>
      </c>
      <c r="H69" s="88" t="str">
        <f t="shared" si="1"/>
        <v xml:space="preserve"> </v>
      </c>
      <c r="I69" s="90"/>
      <c r="J69" s="87"/>
      <c r="K69" s="51"/>
      <c r="L69" s="96" t="str">
        <f t="shared" si="8"/>
        <v xml:space="preserve"> </v>
      </c>
      <c r="M69" s="64" t="str">
        <f>IF(E69=0," ",IF(D69="Hayır",VLOOKUP(H69,Katsayı!$A$1:$B$197,2),IF(D69="Evet",VLOOKUP(H69,Katsayı!$A$199:$B$235,2),0)))</f>
        <v xml:space="preserve"> </v>
      </c>
      <c r="N69" s="82" t="str">
        <f t="shared" si="2"/>
        <v xml:space="preserve"> </v>
      </c>
      <c r="O69" s="83" t="str">
        <f t="shared" si="3"/>
        <v xml:space="preserve"> </v>
      </c>
      <c r="P69" s="83" t="str">
        <f t="shared" si="9"/>
        <v xml:space="preserve"> </v>
      </c>
      <c r="Q69" s="83" t="str">
        <f t="shared" si="4"/>
        <v xml:space="preserve"> </v>
      </c>
      <c r="R69" s="82" t="str">
        <f t="shared" si="5"/>
        <v xml:space="preserve"> </v>
      </c>
      <c r="S69" s="82" t="str">
        <f t="shared" si="6"/>
        <v xml:space="preserve"> </v>
      </c>
      <c r="T69" s="84" t="str">
        <f t="shared" si="7"/>
        <v xml:space="preserve"> </v>
      </c>
      <c r="U69" s="77"/>
      <c r="V69" s="78"/>
      <c r="Z69" s="80"/>
      <c r="AA69" s="80"/>
      <c r="AB69" s="80"/>
    </row>
    <row r="70" spans="1:28" s="79" customFormat="1" ht="15" customHeight="1" x14ac:dyDescent="0.2">
      <c r="A70" s="46"/>
      <c r="B70" s="85"/>
      <c r="C70" s="48"/>
      <c r="D70" s="48"/>
      <c r="E70" s="86"/>
      <c r="F70" s="50"/>
      <c r="G70" s="94" t="str">
        <f t="shared" si="0"/>
        <v xml:space="preserve"> </v>
      </c>
      <c r="H70" s="88" t="str">
        <f t="shared" si="1"/>
        <v xml:space="preserve"> </v>
      </c>
      <c r="I70" s="90"/>
      <c r="J70" s="87"/>
      <c r="K70" s="51"/>
      <c r="L70" s="96" t="str">
        <f t="shared" si="8"/>
        <v xml:space="preserve"> </v>
      </c>
      <c r="M70" s="64" t="str">
        <f>IF(E70=0," ",IF(D70="Hayır",VLOOKUP(H70,Katsayı!$A$1:$B$197,2),IF(D70="Evet",VLOOKUP(H70,Katsayı!$A$199:$B$235,2),0)))</f>
        <v xml:space="preserve"> </v>
      </c>
      <c r="N70" s="82" t="str">
        <f t="shared" si="2"/>
        <v xml:space="preserve"> </v>
      </c>
      <c r="O70" s="83" t="str">
        <f t="shared" si="3"/>
        <v xml:space="preserve"> </v>
      </c>
      <c r="P70" s="83" t="str">
        <f t="shared" si="9"/>
        <v xml:space="preserve"> </v>
      </c>
      <c r="Q70" s="83" t="str">
        <f t="shared" si="4"/>
        <v xml:space="preserve"> </v>
      </c>
      <c r="R70" s="82" t="str">
        <f t="shared" si="5"/>
        <v xml:space="preserve"> </v>
      </c>
      <c r="S70" s="82" t="str">
        <f t="shared" si="6"/>
        <v xml:space="preserve"> </v>
      </c>
      <c r="T70" s="84" t="str">
        <f t="shared" si="7"/>
        <v xml:space="preserve"> </v>
      </c>
      <c r="U70" s="77"/>
      <c r="V70" s="78"/>
      <c r="Z70" s="80"/>
      <c r="AA70" s="80"/>
      <c r="AB70" s="80"/>
    </row>
    <row r="71" spans="1:28" s="79" customFormat="1" ht="15" customHeight="1" x14ac:dyDescent="0.2">
      <c r="A71" s="46"/>
      <c r="B71" s="85"/>
      <c r="C71" s="48"/>
      <c r="D71" s="48"/>
      <c r="E71" s="86"/>
      <c r="F71" s="50"/>
      <c r="G71" s="94" t="str">
        <f t="shared" ref="G71:G134" si="10">IF(E71&gt;0,IF(AND(MONTH(E71)=1,DAY(E71)&gt;=27),E71+28,IF(AND(MONTH(E71)=1,DAY(E71)=1),E71+31,IF(AND(MONTH(E71)=3,DAY(E71)=1),E71+31,IF(AND(MONTH(E71)=5,DAY(E71)=1),E71+31,IF(AND(MONTH(E71)=7,DAY(E71)=1),E71+31,IF(AND(MONTH(E71)=8,DAY(E71)=1),E71+31,IF(AND(MONTH(E71)=10,DAY(E71)=1),E71+31,IF(AND(MONTH(E71)=12,DAY(E71)=1),E71+31,IF(DAY(E71)=31,E71+30,E71+31)))))))))," ")</f>
        <v xml:space="preserve"> </v>
      </c>
      <c r="H71" s="88" t="str">
        <f t="shared" ref="H71:H134" si="11">IF(E71&gt;0,IF(D71="Evet",43221,IF(E71&lt;=38352,38352+30,IF(E71&gt;44316,44346,G71)))," ")</f>
        <v xml:space="preserve"> </v>
      </c>
      <c r="I71" s="90"/>
      <c r="J71" s="87"/>
      <c r="K71" s="51"/>
      <c r="L71" s="96" t="str">
        <f t="shared" si="8"/>
        <v xml:space="preserve"> </v>
      </c>
      <c r="M71" s="64" t="str">
        <f>IF(E71=0," ",IF(D71="Hayır",VLOOKUP(H71,Katsayı!$A$1:$B$197,2),IF(D71="Evet",VLOOKUP(H71,Katsayı!$A$199:$B$235,2),0)))</f>
        <v xml:space="preserve"> </v>
      </c>
      <c r="N71" s="82" t="str">
        <f t="shared" ref="N71:N134" si="12">IF(E71=0," ",J71*M71)</f>
        <v xml:space="preserve"> </v>
      </c>
      <c r="O71" s="83" t="str">
        <f t="shared" ref="O71:O134" si="13">IF(J71&lt;=0," ",IF(N71&lt;=0," ",K71*M71))</f>
        <v xml:space="preserve"> </v>
      </c>
      <c r="P71" s="83" t="str">
        <f t="shared" si="9"/>
        <v xml:space="preserve"> </v>
      </c>
      <c r="Q71" s="83" t="str">
        <f t="shared" ref="Q71:Q134" si="14">IF(E71=0," ",N71-J71)</f>
        <v xml:space="preserve"> </v>
      </c>
      <c r="R71" s="82" t="str">
        <f t="shared" ref="R71:R134" si="15">IF(K71=0," ",O71-K71)</f>
        <v xml:space="preserve"> </v>
      </c>
      <c r="S71" s="82" t="str">
        <f t="shared" ref="S71:S134" si="16">IF(J71&lt;=0," ",IF(R71=" ",Q71,Q71-R71))</f>
        <v xml:space="preserve"> </v>
      </c>
      <c r="T71" s="84" t="str">
        <f t="shared" ref="T71:T134" si="17">IF(J71&gt;0,S71*0.02," ")</f>
        <v xml:space="preserve"> </v>
      </c>
      <c r="U71" s="77"/>
      <c r="V71" s="78"/>
      <c r="Z71" s="80"/>
      <c r="AA71" s="80"/>
      <c r="AB71" s="80"/>
    </row>
    <row r="72" spans="1:28" s="79" customFormat="1" ht="15" customHeight="1" x14ac:dyDescent="0.2">
      <c r="A72" s="46"/>
      <c r="B72" s="85"/>
      <c r="C72" s="48"/>
      <c r="D72" s="48"/>
      <c r="E72" s="86"/>
      <c r="F72" s="50"/>
      <c r="G72" s="94" t="str">
        <f t="shared" si="10"/>
        <v xml:space="preserve"> </v>
      </c>
      <c r="H72" s="88" t="str">
        <f t="shared" si="11"/>
        <v xml:space="preserve"> </v>
      </c>
      <c r="I72" s="90"/>
      <c r="J72" s="87"/>
      <c r="K72" s="51"/>
      <c r="L72" s="96" t="str">
        <f t="shared" si="8"/>
        <v xml:space="preserve"> </v>
      </c>
      <c r="M72" s="64" t="str">
        <f>IF(E72=0," ",IF(D72="Hayır",VLOOKUP(H72,Katsayı!$A$1:$B$197,2),IF(D72="Evet",VLOOKUP(H72,Katsayı!$A$199:$B$235,2),0)))</f>
        <v xml:space="preserve"> </v>
      </c>
      <c r="N72" s="82" t="str">
        <f t="shared" si="12"/>
        <v xml:space="preserve"> </v>
      </c>
      <c r="O72" s="83" t="str">
        <f t="shared" si="13"/>
        <v xml:space="preserve"> </v>
      </c>
      <c r="P72" s="83" t="str">
        <f t="shared" si="9"/>
        <v xml:space="preserve"> </v>
      </c>
      <c r="Q72" s="83" t="str">
        <f t="shared" si="14"/>
        <v xml:space="preserve"> </v>
      </c>
      <c r="R72" s="82" t="str">
        <f t="shared" si="15"/>
        <v xml:space="preserve"> </v>
      </c>
      <c r="S72" s="82" t="str">
        <f t="shared" si="16"/>
        <v xml:space="preserve"> </v>
      </c>
      <c r="T72" s="84" t="str">
        <f t="shared" si="17"/>
        <v xml:space="preserve"> </v>
      </c>
      <c r="U72" s="77"/>
      <c r="V72" s="78"/>
      <c r="Z72" s="80"/>
      <c r="AA72" s="80"/>
      <c r="AB72" s="80"/>
    </row>
    <row r="73" spans="1:28" s="79" customFormat="1" ht="15" customHeight="1" x14ac:dyDescent="0.2">
      <c r="A73" s="46"/>
      <c r="B73" s="85"/>
      <c r="C73" s="48"/>
      <c r="D73" s="48"/>
      <c r="E73" s="86"/>
      <c r="F73" s="50"/>
      <c r="G73" s="94" t="str">
        <f t="shared" si="10"/>
        <v xml:space="preserve"> </v>
      </c>
      <c r="H73" s="88" t="str">
        <f t="shared" si="11"/>
        <v xml:space="preserve"> </v>
      </c>
      <c r="I73" s="90"/>
      <c r="J73" s="87"/>
      <c r="K73" s="51"/>
      <c r="L73" s="96" t="str">
        <f t="shared" ref="L73:L136" si="18">IF(J73&gt;0,J73-K73," ")</f>
        <v xml:space="preserve"> </v>
      </c>
      <c r="M73" s="64" t="str">
        <f>IF(E73=0," ",IF(D73="Hayır",VLOOKUP(H73,Katsayı!$A$1:$B$197,2),IF(D73="Evet",VLOOKUP(H73,Katsayı!$A$199:$B$235,2),0)))</f>
        <v xml:space="preserve"> </v>
      </c>
      <c r="N73" s="82" t="str">
        <f t="shared" si="12"/>
        <v xml:space="preserve"> </v>
      </c>
      <c r="O73" s="83" t="str">
        <f t="shared" si="13"/>
        <v xml:space="preserve"> </v>
      </c>
      <c r="P73" s="83" t="str">
        <f t="shared" ref="P73:P136" si="19">IF(J73&gt;0,N73-O73," ")</f>
        <v xml:space="preserve"> </v>
      </c>
      <c r="Q73" s="83" t="str">
        <f t="shared" si="14"/>
        <v xml:space="preserve"> </v>
      </c>
      <c r="R73" s="82" t="str">
        <f t="shared" si="15"/>
        <v xml:space="preserve"> </v>
      </c>
      <c r="S73" s="82" t="str">
        <f t="shared" si="16"/>
        <v xml:space="preserve"> </v>
      </c>
      <c r="T73" s="84" t="str">
        <f t="shared" si="17"/>
        <v xml:space="preserve"> </v>
      </c>
      <c r="U73" s="77"/>
      <c r="V73" s="78"/>
      <c r="Z73" s="80"/>
      <c r="AA73" s="80"/>
      <c r="AB73" s="80"/>
    </row>
    <row r="74" spans="1:28" s="79" customFormat="1" ht="15" customHeight="1" x14ac:dyDescent="0.2">
      <c r="A74" s="46"/>
      <c r="B74" s="85"/>
      <c r="C74" s="48"/>
      <c r="D74" s="48"/>
      <c r="E74" s="86"/>
      <c r="F74" s="49"/>
      <c r="G74" s="94" t="str">
        <f t="shared" si="10"/>
        <v xml:space="preserve"> </v>
      </c>
      <c r="H74" s="88" t="str">
        <f t="shared" si="11"/>
        <v xml:space="preserve"> </v>
      </c>
      <c r="I74" s="90"/>
      <c r="J74" s="87"/>
      <c r="K74" s="51"/>
      <c r="L74" s="96" t="str">
        <f t="shared" si="18"/>
        <v xml:space="preserve"> </v>
      </c>
      <c r="M74" s="64" t="str">
        <f>IF(E74=0," ",IF(D74="Hayır",VLOOKUP(H74,Katsayı!$A$1:$B$197,2),IF(D74="Evet",VLOOKUP(H74,Katsayı!$A$199:$B$235,2),0)))</f>
        <v xml:space="preserve"> </v>
      </c>
      <c r="N74" s="82" t="str">
        <f t="shared" si="12"/>
        <v xml:space="preserve"> </v>
      </c>
      <c r="O74" s="83" t="str">
        <f t="shared" si="13"/>
        <v xml:space="preserve"> </v>
      </c>
      <c r="P74" s="83" t="str">
        <f t="shared" si="19"/>
        <v xml:space="preserve"> </v>
      </c>
      <c r="Q74" s="83" t="str">
        <f t="shared" si="14"/>
        <v xml:space="preserve"> </v>
      </c>
      <c r="R74" s="82" t="str">
        <f t="shared" si="15"/>
        <v xml:space="preserve"> </v>
      </c>
      <c r="S74" s="82" t="str">
        <f t="shared" si="16"/>
        <v xml:space="preserve"> </v>
      </c>
      <c r="T74" s="84" t="str">
        <f t="shared" si="17"/>
        <v xml:space="preserve"> </v>
      </c>
      <c r="U74" s="77"/>
      <c r="V74" s="78"/>
      <c r="Z74" s="80"/>
      <c r="AA74" s="80"/>
      <c r="AB74" s="80"/>
    </row>
    <row r="75" spans="1:28" s="79" customFormat="1" ht="15" customHeight="1" x14ac:dyDescent="0.2">
      <c r="A75" s="46"/>
      <c r="B75" s="85"/>
      <c r="C75" s="48"/>
      <c r="D75" s="48"/>
      <c r="E75" s="86"/>
      <c r="F75" s="49"/>
      <c r="G75" s="94" t="str">
        <f t="shared" si="10"/>
        <v xml:space="preserve"> </v>
      </c>
      <c r="H75" s="88" t="str">
        <f t="shared" si="11"/>
        <v xml:space="preserve"> </v>
      </c>
      <c r="I75" s="90"/>
      <c r="J75" s="87"/>
      <c r="K75" s="51"/>
      <c r="L75" s="96" t="str">
        <f t="shared" si="18"/>
        <v xml:space="preserve"> </v>
      </c>
      <c r="M75" s="64" t="str">
        <f>IF(E75=0," ",IF(D75="Hayır",VLOOKUP(H75,Katsayı!$A$1:$B$197,2),IF(D75="Evet",VLOOKUP(H75,Katsayı!$A$199:$B$235,2),0)))</f>
        <v xml:space="preserve"> </v>
      </c>
      <c r="N75" s="82" t="str">
        <f t="shared" si="12"/>
        <v xml:space="preserve"> </v>
      </c>
      <c r="O75" s="83" t="str">
        <f t="shared" si="13"/>
        <v xml:space="preserve"> </v>
      </c>
      <c r="P75" s="83" t="str">
        <f t="shared" si="19"/>
        <v xml:space="preserve"> </v>
      </c>
      <c r="Q75" s="83" t="str">
        <f t="shared" si="14"/>
        <v xml:space="preserve"> </v>
      </c>
      <c r="R75" s="82" t="str">
        <f t="shared" si="15"/>
        <v xml:space="preserve"> </v>
      </c>
      <c r="S75" s="82" t="str">
        <f t="shared" si="16"/>
        <v xml:space="preserve"> </v>
      </c>
      <c r="T75" s="84" t="str">
        <f t="shared" si="17"/>
        <v xml:space="preserve"> </v>
      </c>
      <c r="U75" s="77"/>
      <c r="V75" s="78"/>
      <c r="Z75" s="80"/>
      <c r="AA75" s="80"/>
      <c r="AB75" s="80"/>
    </row>
    <row r="76" spans="1:28" s="79" customFormat="1" ht="15" customHeight="1" x14ac:dyDescent="0.2">
      <c r="A76" s="46"/>
      <c r="B76" s="85"/>
      <c r="C76" s="48"/>
      <c r="D76" s="48"/>
      <c r="E76" s="86"/>
      <c r="F76" s="49"/>
      <c r="G76" s="94" t="str">
        <f t="shared" si="10"/>
        <v xml:space="preserve"> </v>
      </c>
      <c r="H76" s="88" t="str">
        <f t="shared" si="11"/>
        <v xml:space="preserve"> </v>
      </c>
      <c r="I76" s="90"/>
      <c r="J76" s="87"/>
      <c r="K76" s="51"/>
      <c r="L76" s="96" t="str">
        <f t="shared" si="18"/>
        <v xml:space="preserve"> </v>
      </c>
      <c r="M76" s="64" t="str">
        <f>IF(E76=0," ",IF(D76="Hayır",VLOOKUP(H76,Katsayı!$A$1:$B$197,2),IF(D76="Evet",VLOOKUP(H76,Katsayı!$A$199:$B$235,2),0)))</f>
        <v xml:space="preserve"> </v>
      </c>
      <c r="N76" s="82" t="str">
        <f t="shared" si="12"/>
        <v xml:space="preserve"> </v>
      </c>
      <c r="O76" s="83" t="str">
        <f t="shared" si="13"/>
        <v xml:space="preserve"> </v>
      </c>
      <c r="P76" s="83" t="str">
        <f t="shared" si="19"/>
        <v xml:space="preserve"> </v>
      </c>
      <c r="Q76" s="83" t="str">
        <f t="shared" si="14"/>
        <v xml:space="preserve"> </v>
      </c>
      <c r="R76" s="82" t="str">
        <f t="shared" si="15"/>
        <v xml:space="preserve"> </v>
      </c>
      <c r="S76" s="82" t="str">
        <f t="shared" si="16"/>
        <v xml:space="preserve"> </v>
      </c>
      <c r="T76" s="84" t="str">
        <f t="shared" si="17"/>
        <v xml:space="preserve"> </v>
      </c>
      <c r="U76" s="77"/>
      <c r="V76" s="78"/>
      <c r="Z76" s="80"/>
      <c r="AA76" s="80"/>
      <c r="AB76" s="80"/>
    </row>
    <row r="77" spans="1:28" s="79" customFormat="1" ht="15" customHeight="1" x14ac:dyDescent="0.2">
      <c r="A77" s="46"/>
      <c r="B77" s="85"/>
      <c r="C77" s="48"/>
      <c r="D77" s="48"/>
      <c r="E77" s="86"/>
      <c r="F77" s="49"/>
      <c r="G77" s="94" t="str">
        <f t="shared" si="10"/>
        <v xml:space="preserve"> </v>
      </c>
      <c r="H77" s="88" t="str">
        <f t="shared" si="11"/>
        <v xml:space="preserve"> </v>
      </c>
      <c r="I77" s="90"/>
      <c r="J77" s="87"/>
      <c r="K77" s="51"/>
      <c r="L77" s="96" t="str">
        <f t="shared" si="18"/>
        <v xml:space="preserve"> </v>
      </c>
      <c r="M77" s="64" t="str">
        <f>IF(E77=0," ",IF(D77="Hayır",VLOOKUP(H77,Katsayı!$A$1:$B$197,2),IF(D77="Evet",VLOOKUP(H77,Katsayı!$A$199:$B$235,2),0)))</f>
        <v xml:space="preserve"> </v>
      </c>
      <c r="N77" s="82" t="str">
        <f t="shared" si="12"/>
        <v xml:space="preserve"> </v>
      </c>
      <c r="O77" s="83" t="str">
        <f t="shared" si="13"/>
        <v xml:space="preserve"> </v>
      </c>
      <c r="P77" s="83" t="str">
        <f t="shared" si="19"/>
        <v xml:space="preserve"> </v>
      </c>
      <c r="Q77" s="83" t="str">
        <f t="shared" si="14"/>
        <v xml:space="preserve"> </v>
      </c>
      <c r="R77" s="82" t="str">
        <f t="shared" si="15"/>
        <v xml:space="preserve"> </v>
      </c>
      <c r="S77" s="82" t="str">
        <f t="shared" si="16"/>
        <v xml:space="preserve"> </v>
      </c>
      <c r="T77" s="84" t="str">
        <f t="shared" si="17"/>
        <v xml:space="preserve"> </v>
      </c>
      <c r="U77" s="77"/>
      <c r="V77" s="78"/>
      <c r="Z77" s="80"/>
      <c r="AA77" s="80"/>
      <c r="AB77" s="80"/>
    </row>
    <row r="78" spans="1:28" s="79" customFormat="1" ht="15" customHeight="1" x14ac:dyDescent="0.2">
      <c r="A78" s="46"/>
      <c r="B78" s="85"/>
      <c r="C78" s="48"/>
      <c r="D78" s="48"/>
      <c r="E78" s="86"/>
      <c r="F78" s="49"/>
      <c r="G78" s="94" t="str">
        <f t="shared" si="10"/>
        <v xml:space="preserve"> </v>
      </c>
      <c r="H78" s="88" t="str">
        <f t="shared" si="11"/>
        <v xml:space="preserve"> </v>
      </c>
      <c r="I78" s="90"/>
      <c r="J78" s="87"/>
      <c r="K78" s="51"/>
      <c r="L78" s="96" t="str">
        <f t="shared" si="18"/>
        <v xml:space="preserve"> </v>
      </c>
      <c r="M78" s="64" t="str">
        <f>IF(E78=0," ",IF(D78="Hayır",VLOOKUP(H78,Katsayı!$A$1:$B$197,2),IF(D78="Evet",VLOOKUP(H78,Katsayı!$A$199:$B$235,2),0)))</f>
        <v xml:space="preserve"> </v>
      </c>
      <c r="N78" s="82" t="str">
        <f t="shared" si="12"/>
        <v xml:space="preserve"> </v>
      </c>
      <c r="O78" s="83" t="str">
        <f t="shared" si="13"/>
        <v xml:space="preserve"> </v>
      </c>
      <c r="P78" s="83" t="str">
        <f t="shared" si="19"/>
        <v xml:space="preserve"> </v>
      </c>
      <c r="Q78" s="83" t="str">
        <f t="shared" si="14"/>
        <v xml:space="preserve"> </v>
      </c>
      <c r="R78" s="82" t="str">
        <f t="shared" si="15"/>
        <v xml:space="preserve"> </v>
      </c>
      <c r="S78" s="82" t="str">
        <f t="shared" si="16"/>
        <v xml:space="preserve"> </v>
      </c>
      <c r="T78" s="84" t="str">
        <f t="shared" si="17"/>
        <v xml:space="preserve"> </v>
      </c>
      <c r="U78" s="77"/>
      <c r="V78" s="78"/>
      <c r="Z78" s="80"/>
      <c r="AA78" s="80"/>
      <c r="AB78" s="80"/>
    </row>
    <row r="79" spans="1:28" s="79" customFormat="1" ht="15" customHeight="1" x14ac:dyDescent="0.2">
      <c r="A79" s="46"/>
      <c r="B79" s="85"/>
      <c r="C79" s="48"/>
      <c r="D79" s="48"/>
      <c r="E79" s="86"/>
      <c r="F79" s="49"/>
      <c r="G79" s="94" t="str">
        <f t="shared" si="10"/>
        <v xml:space="preserve"> </v>
      </c>
      <c r="H79" s="88" t="str">
        <f t="shared" si="11"/>
        <v xml:space="preserve"> </v>
      </c>
      <c r="I79" s="90"/>
      <c r="J79" s="87"/>
      <c r="K79" s="51"/>
      <c r="L79" s="96" t="str">
        <f t="shared" si="18"/>
        <v xml:space="preserve"> </v>
      </c>
      <c r="M79" s="64" t="str">
        <f>IF(E79=0," ",IF(D79="Hayır",VLOOKUP(H79,Katsayı!$A$1:$B$197,2),IF(D79="Evet",VLOOKUP(H79,Katsayı!$A$199:$B$235,2),0)))</f>
        <v xml:space="preserve"> </v>
      </c>
      <c r="N79" s="82" t="str">
        <f t="shared" si="12"/>
        <v xml:space="preserve"> </v>
      </c>
      <c r="O79" s="83" t="str">
        <f t="shared" si="13"/>
        <v xml:space="preserve"> </v>
      </c>
      <c r="P79" s="83" t="str">
        <f t="shared" si="19"/>
        <v xml:space="preserve"> </v>
      </c>
      <c r="Q79" s="83" t="str">
        <f t="shared" si="14"/>
        <v xml:space="preserve"> </v>
      </c>
      <c r="R79" s="82" t="str">
        <f t="shared" si="15"/>
        <v xml:space="preserve"> </v>
      </c>
      <c r="S79" s="82" t="str">
        <f t="shared" si="16"/>
        <v xml:space="preserve"> </v>
      </c>
      <c r="T79" s="84" t="str">
        <f t="shared" si="17"/>
        <v xml:space="preserve"> </v>
      </c>
      <c r="U79" s="77"/>
      <c r="V79" s="78"/>
      <c r="Z79" s="80"/>
      <c r="AA79" s="80"/>
      <c r="AB79" s="80"/>
    </row>
    <row r="80" spans="1:28" s="79" customFormat="1" ht="15" customHeight="1" x14ac:dyDescent="0.2">
      <c r="A80" s="46"/>
      <c r="B80" s="85"/>
      <c r="C80" s="48"/>
      <c r="D80" s="48"/>
      <c r="E80" s="86"/>
      <c r="F80" s="49"/>
      <c r="G80" s="94" t="str">
        <f t="shared" si="10"/>
        <v xml:space="preserve"> </v>
      </c>
      <c r="H80" s="88" t="str">
        <f t="shared" si="11"/>
        <v xml:space="preserve"> </v>
      </c>
      <c r="I80" s="90"/>
      <c r="J80" s="87"/>
      <c r="K80" s="51"/>
      <c r="L80" s="96" t="str">
        <f t="shared" si="18"/>
        <v xml:space="preserve"> </v>
      </c>
      <c r="M80" s="64" t="str">
        <f>IF(E80=0," ",IF(D80="Hayır",VLOOKUP(H80,Katsayı!$A$1:$B$197,2),IF(D80="Evet",VLOOKUP(H80,Katsayı!$A$199:$B$235,2),0)))</f>
        <v xml:space="preserve"> </v>
      </c>
      <c r="N80" s="82" t="str">
        <f t="shared" si="12"/>
        <v xml:space="preserve"> </v>
      </c>
      <c r="O80" s="83" t="str">
        <f t="shared" si="13"/>
        <v xml:space="preserve"> </v>
      </c>
      <c r="P80" s="83" t="str">
        <f t="shared" si="19"/>
        <v xml:space="preserve"> </v>
      </c>
      <c r="Q80" s="83" t="str">
        <f t="shared" si="14"/>
        <v xml:space="preserve"> </v>
      </c>
      <c r="R80" s="82" t="str">
        <f t="shared" si="15"/>
        <v xml:space="preserve"> </v>
      </c>
      <c r="S80" s="82" t="str">
        <f t="shared" si="16"/>
        <v xml:space="preserve"> </v>
      </c>
      <c r="T80" s="84" t="str">
        <f t="shared" si="17"/>
        <v xml:space="preserve"> </v>
      </c>
      <c r="U80" s="77"/>
      <c r="V80" s="78"/>
      <c r="Z80" s="80"/>
      <c r="AA80" s="80"/>
      <c r="AB80" s="80"/>
    </row>
    <row r="81" spans="1:28" s="79" customFormat="1" ht="15" customHeight="1" x14ac:dyDescent="0.2">
      <c r="A81" s="46"/>
      <c r="B81" s="85"/>
      <c r="C81" s="48"/>
      <c r="D81" s="48"/>
      <c r="E81" s="86"/>
      <c r="F81" s="49"/>
      <c r="G81" s="94" t="str">
        <f t="shared" si="10"/>
        <v xml:space="preserve"> </v>
      </c>
      <c r="H81" s="88" t="str">
        <f t="shared" si="11"/>
        <v xml:space="preserve"> </v>
      </c>
      <c r="I81" s="90"/>
      <c r="J81" s="87"/>
      <c r="K81" s="51"/>
      <c r="L81" s="96" t="str">
        <f t="shared" si="18"/>
        <v xml:space="preserve"> </v>
      </c>
      <c r="M81" s="64" t="str">
        <f>IF(E81=0," ",IF(D81="Hayır",VLOOKUP(H81,Katsayı!$A$1:$B$197,2),IF(D81="Evet",VLOOKUP(H81,Katsayı!$A$199:$B$235,2),0)))</f>
        <v xml:space="preserve"> </v>
      </c>
      <c r="N81" s="82" t="str">
        <f t="shared" si="12"/>
        <v xml:space="preserve"> </v>
      </c>
      <c r="O81" s="83" t="str">
        <f t="shared" si="13"/>
        <v xml:space="preserve"> </v>
      </c>
      <c r="P81" s="83" t="str">
        <f t="shared" si="19"/>
        <v xml:space="preserve"> </v>
      </c>
      <c r="Q81" s="83" t="str">
        <f t="shared" si="14"/>
        <v xml:space="preserve"> </v>
      </c>
      <c r="R81" s="82" t="str">
        <f t="shared" si="15"/>
        <v xml:space="preserve"> </v>
      </c>
      <c r="S81" s="82" t="str">
        <f t="shared" si="16"/>
        <v xml:space="preserve"> </v>
      </c>
      <c r="T81" s="84" t="str">
        <f t="shared" si="17"/>
        <v xml:space="preserve"> </v>
      </c>
      <c r="U81" s="77"/>
      <c r="V81" s="78"/>
      <c r="Z81" s="80"/>
      <c r="AA81" s="80"/>
      <c r="AB81" s="80"/>
    </row>
    <row r="82" spans="1:28" s="79" customFormat="1" ht="15" customHeight="1" x14ac:dyDescent="0.2">
      <c r="A82" s="46"/>
      <c r="B82" s="85"/>
      <c r="C82" s="48"/>
      <c r="D82" s="48"/>
      <c r="E82" s="86"/>
      <c r="F82" s="49"/>
      <c r="G82" s="94" t="str">
        <f t="shared" si="10"/>
        <v xml:space="preserve"> </v>
      </c>
      <c r="H82" s="88" t="str">
        <f t="shared" si="11"/>
        <v xml:space="preserve"> </v>
      </c>
      <c r="I82" s="90"/>
      <c r="J82" s="87"/>
      <c r="K82" s="51"/>
      <c r="L82" s="96" t="str">
        <f t="shared" si="18"/>
        <v xml:space="preserve"> </v>
      </c>
      <c r="M82" s="64" t="str">
        <f>IF(E82=0," ",IF(D82="Hayır",VLOOKUP(H82,Katsayı!$A$1:$B$197,2),IF(D82="Evet",VLOOKUP(H82,Katsayı!$A$199:$B$235,2),0)))</f>
        <v xml:space="preserve"> </v>
      </c>
      <c r="N82" s="82" t="str">
        <f t="shared" si="12"/>
        <v xml:space="preserve"> </v>
      </c>
      <c r="O82" s="83" t="str">
        <f t="shared" si="13"/>
        <v xml:space="preserve"> </v>
      </c>
      <c r="P82" s="83" t="str">
        <f t="shared" si="19"/>
        <v xml:space="preserve"> </v>
      </c>
      <c r="Q82" s="83" t="str">
        <f t="shared" si="14"/>
        <v xml:space="preserve"> </v>
      </c>
      <c r="R82" s="82" t="str">
        <f t="shared" si="15"/>
        <v xml:space="preserve"> </v>
      </c>
      <c r="S82" s="82" t="str">
        <f t="shared" si="16"/>
        <v xml:space="preserve"> </v>
      </c>
      <c r="T82" s="84" t="str">
        <f t="shared" si="17"/>
        <v xml:space="preserve"> </v>
      </c>
      <c r="U82" s="77"/>
      <c r="V82" s="78"/>
      <c r="Z82" s="80"/>
      <c r="AA82" s="80"/>
      <c r="AB82" s="80"/>
    </row>
    <row r="83" spans="1:28" s="79" customFormat="1" ht="15" customHeight="1" x14ac:dyDescent="0.2">
      <c r="A83" s="46"/>
      <c r="B83" s="85"/>
      <c r="C83" s="48"/>
      <c r="D83" s="48"/>
      <c r="E83" s="86"/>
      <c r="F83" s="49"/>
      <c r="G83" s="94" t="str">
        <f t="shared" si="10"/>
        <v xml:space="preserve"> </v>
      </c>
      <c r="H83" s="88" t="str">
        <f t="shared" si="11"/>
        <v xml:space="preserve"> </v>
      </c>
      <c r="I83" s="90"/>
      <c r="J83" s="87"/>
      <c r="K83" s="51"/>
      <c r="L83" s="96" t="str">
        <f t="shared" si="18"/>
        <v xml:space="preserve"> </v>
      </c>
      <c r="M83" s="64" t="str">
        <f>IF(E83=0," ",IF(D83="Hayır",VLOOKUP(H83,Katsayı!$A$1:$B$197,2),IF(D83="Evet",VLOOKUP(H83,Katsayı!$A$199:$B$235,2),0)))</f>
        <v xml:space="preserve"> </v>
      </c>
      <c r="N83" s="82" t="str">
        <f t="shared" si="12"/>
        <v xml:space="preserve"> </v>
      </c>
      <c r="O83" s="83" t="str">
        <f t="shared" si="13"/>
        <v xml:space="preserve"> </v>
      </c>
      <c r="P83" s="83" t="str">
        <f t="shared" si="19"/>
        <v xml:space="preserve"> </v>
      </c>
      <c r="Q83" s="83" t="str">
        <f t="shared" si="14"/>
        <v xml:space="preserve"> </v>
      </c>
      <c r="R83" s="82" t="str">
        <f t="shared" si="15"/>
        <v xml:space="preserve"> </v>
      </c>
      <c r="S83" s="82" t="str">
        <f t="shared" si="16"/>
        <v xml:space="preserve"> </v>
      </c>
      <c r="T83" s="84" t="str">
        <f t="shared" si="17"/>
        <v xml:space="preserve"> </v>
      </c>
      <c r="U83" s="77"/>
      <c r="V83" s="78"/>
      <c r="Z83" s="80"/>
      <c r="AA83" s="80"/>
      <c r="AB83" s="80"/>
    </row>
    <row r="84" spans="1:28" s="79" customFormat="1" ht="15" customHeight="1" x14ac:dyDescent="0.2">
      <c r="A84" s="46"/>
      <c r="B84" s="85"/>
      <c r="C84" s="48"/>
      <c r="D84" s="48"/>
      <c r="E84" s="86"/>
      <c r="F84" s="49"/>
      <c r="G84" s="94" t="str">
        <f t="shared" si="10"/>
        <v xml:space="preserve"> </v>
      </c>
      <c r="H84" s="88" t="str">
        <f t="shared" si="11"/>
        <v xml:space="preserve"> </v>
      </c>
      <c r="I84" s="90"/>
      <c r="J84" s="87"/>
      <c r="K84" s="51"/>
      <c r="L84" s="96" t="str">
        <f t="shared" si="18"/>
        <v xml:space="preserve"> </v>
      </c>
      <c r="M84" s="64" t="str">
        <f>IF(E84=0," ",IF(D84="Hayır",VLOOKUP(H84,Katsayı!$A$1:$B$197,2),IF(D84="Evet",VLOOKUP(H84,Katsayı!$A$199:$B$235,2),0)))</f>
        <v xml:space="preserve"> </v>
      </c>
      <c r="N84" s="82" t="str">
        <f t="shared" si="12"/>
        <v xml:space="preserve"> </v>
      </c>
      <c r="O84" s="83" t="str">
        <f t="shared" si="13"/>
        <v xml:space="preserve"> </v>
      </c>
      <c r="P84" s="83" t="str">
        <f t="shared" si="19"/>
        <v xml:space="preserve"> </v>
      </c>
      <c r="Q84" s="83" t="str">
        <f t="shared" si="14"/>
        <v xml:space="preserve"> </v>
      </c>
      <c r="R84" s="82" t="str">
        <f t="shared" si="15"/>
        <v xml:space="preserve"> </v>
      </c>
      <c r="S84" s="82" t="str">
        <f t="shared" si="16"/>
        <v xml:space="preserve"> </v>
      </c>
      <c r="T84" s="84" t="str">
        <f t="shared" si="17"/>
        <v xml:space="preserve"> </v>
      </c>
      <c r="U84" s="77"/>
      <c r="V84" s="78"/>
      <c r="Z84" s="80"/>
      <c r="AA84" s="80"/>
      <c r="AB84" s="80"/>
    </row>
    <row r="85" spans="1:28" s="79" customFormat="1" ht="15" customHeight="1" x14ac:dyDescent="0.2">
      <c r="A85" s="46"/>
      <c r="B85" s="85"/>
      <c r="C85" s="48"/>
      <c r="D85" s="48"/>
      <c r="E85" s="86"/>
      <c r="F85" s="49"/>
      <c r="G85" s="94" t="str">
        <f t="shared" si="10"/>
        <v xml:space="preserve"> </v>
      </c>
      <c r="H85" s="88" t="str">
        <f t="shared" si="11"/>
        <v xml:space="preserve"> </v>
      </c>
      <c r="I85" s="90"/>
      <c r="J85" s="87"/>
      <c r="K85" s="51"/>
      <c r="L85" s="96" t="str">
        <f t="shared" si="18"/>
        <v xml:space="preserve"> </v>
      </c>
      <c r="M85" s="64" t="str">
        <f>IF(E85=0," ",IF(D85="Hayır",VLOOKUP(H85,Katsayı!$A$1:$B$197,2),IF(D85="Evet",VLOOKUP(H85,Katsayı!$A$199:$B$235,2),0)))</f>
        <v xml:space="preserve"> </v>
      </c>
      <c r="N85" s="82" t="str">
        <f t="shared" si="12"/>
        <v xml:space="preserve"> </v>
      </c>
      <c r="O85" s="83" t="str">
        <f t="shared" si="13"/>
        <v xml:space="preserve"> </v>
      </c>
      <c r="P85" s="83" t="str">
        <f t="shared" si="19"/>
        <v xml:space="preserve"> </v>
      </c>
      <c r="Q85" s="83" t="str">
        <f t="shared" si="14"/>
        <v xml:space="preserve"> </v>
      </c>
      <c r="R85" s="82" t="str">
        <f t="shared" si="15"/>
        <v xml:space="preserve"> </v>
      </c>
      <c r="S85" s="82" t="str">
        <f t="shared" si="16"/>
        <v xml:space="preserve"> </v>
      </c>
      <c r="T85" s="84" t="str">
        <f t="shared" si="17"/>
        <v xml:space="preserve"> </v>
      </c>
      <c r="U85" s="77"/>
      <c r="V85" s="78"/>
      <c r="Z85" s="80"/>
      <c r="AA85" s="80"/>
      <c r="AB85" s="80"/>
    </row>
    <row r="86" spans="1:28" s="79" customFormat="1" ht="15" customHeight="1" x14ac:dyDescent="0.2">
      <c r="A86" s="46"/>
      <c r="B86" s="85"/>
      <c r="C86" s="48"/>
      <c r="D86" s="48"/>
      <c r="E86" s="86"/>
      <c r="F86" s="49"/>
      <c r="G86" s="94" t="str">
        <f t="shared" si="10"/>
        <v xml:space="preserve"> </v>
      </c>
      <c r="H86" s="88" t="str">
        <f t="shared" si="11"/>
        <v xml:space="preserve"> </v>
      </c>
      <c r="I86" s="90"/>
      <c r="J86" s="87"/>
      <c r="K86" s="51"/>
      <c r="L86" s="96" t="str">
        <f t="shared" si="18"/>
        <v xml:space="preserve"> </v>
      </c>
      <c r="M86" s="64" t="str">
        <f>IF(E86=0," ",IF(D86="Hayır",VLOOKUP(H86,Katsayı!$A$1:$B$197,2),IF(D86="Evet",VLOOKUP(H86,Katsayı!$A$199:$B$235,2),0)))</f>
        <v xml:space="preserve"> </v>
      </c>
      <c r="N86" s="82" t="str">
        <f t="shared" si="12"/>
        <v xml:space="preserve"> </v>
      </c>
      <c r="O86" s="83" t="str">
        <f t="shared" si="13"/>
        <v xml:space="preserve"> </v>
      </c>
      <c r="P86" s="83" t="str">
        <f t="shared" si="19"/>
        <v xml:space="preserve"> </v>
      </c>
      <c r="Q86" s="83" t="str">
        <f t="shared" si="14"/>
        <v xml:space="preserve"> </v>
      </c>
      <c r="R86" s="82" t="str">
        <f t="shared" si="15"/>
        <v xml:space="preserve"> </v>
      </c>
      <c r="S86" s="82" t="str">
        <f t="shared" si="16"/>
        <v xml:space="preserve"> </v>
      </c>
      <c r="T86" s="84" t="str">
        <f t="shared" si="17"/>
        <v xml:space="preserve"> </v>
      </c>
      <c r="U86" s="77"/>
      <c r="V86" s="78"/>
      <c r="Z86" s="80"/>
      <c r="AA86" s="80"/>
      <c r="AB86" s="80"/>
    </row>
    <row r="87" spans="1:28" s="79" customFormat="1" ht="15" customHeight="1" x14ac:dyDescent="0.2">
      <c r="A87" s="46"/>
      <c r="B87" s="85"/>
      <c r="C87" s="48"/>
      <c r="D87" s="48"/>
      <c r="E87" s="86"/>
      <c r="F87" s="49"/>
      <c r="G87" s="94" t="str">
        <f t="shared" si="10"/>
        <v xml:space="preserve"> </v>
      </c>
      <c r="H87" s="88" t="str">
        <f t="shared" si="11"/>
        <v xml:space="preserve"> </v>
      </c>
      <c r="I87" s="90"/>
      <c r="J87" s="87"/>
      <c r="K87" s="51"/>
      <c r="L87" s="96" t="str">
        <f t="shared" si="18"/>
        <v xml:space="preserve"> </v>
      </c>
      <c r="M87" s="64" t="str">
        <f>IF(E87=0," ",IF(D87="Hayır",VLOOKUP(H87,Katsayı!$A$1:$B$197,2),IF(D87="Evet",VLOOKUP(H87,Katsayı!$A$199:$B$235,2),0)))</f>
        <v xml:space="preserve"> </v>
      </c>
      <c r="N87" s="82" t="str">
        <f t="shared" si="12"/>
        <v xml:space="preserve"> </v>
      </c>
      <c r="O87" s="83" t="str">
        <f t="shared" si="13"/>
        <v xml:space="preserve"> </v>
      </c>
      <c r="P87" s="83" t="str">
        <f t="shared" si="19"/>
        <v xml:space="preserve"> </v>
      </c>
      <c r="Q87" s="83" t="str">
        <f t="shared" si="14"/>
        <v xml:space="preserve"> </v>
      </c>
      <c r="R87" s="82" t="str">
        <f t="shared" si="15"/>
        <v xml:space="preserve"> </v>
      </c>
      <c r="S87" s="82" t="str">
        <f t="shared" si="16"/>
        <v xml:space="preserve"> </v>
      </c>
      <c r="T87" s="84" t="str">
        <f t="shared" si="17"/>
        <v xml:space="preserve"> </v>
      </c>
      <c r="U87" s="77"/>
      <c r="V87" s="78"/>
      <c r="Z87" s="80"/>
      <c r="AA87" s="80"/>
      <c r="AB87" s="80"/>
    </row>
    <row r="88" spans="1:28" s="79" customFormat="1" ht="15" customHeight="1" x14ac:dyDescent="0.2">
      <c r="A88" s="46"/>
      <c r="B88" s="85"/>
      <c r="C88" s="48"/>
      <c r="D88" s="48"/>
      <c r="E88" s="86"/>
      <c r="F88" s="49"/>
      <c r="G88" s="94" t="str">
        <f t="shared" si="10"/>
        <v xml:space="preserve"> </v>
      </c>
      <c r="H88" s="88" t="str">
        <f t="shared" si="11"/>
        <v xml:space="preserve"> </v>
      </c>
      <c r="I88" s="90"/>
      <c r="J88" s="87"/>
      <c r="K88" s="51"/>
      <c r="L88" s="96" t="str">
        <f t="shared" si="18"/>
        <v xml:space="preserve"> </v>
      </c>
      <c r="M88" s="64" t="str">
        <f>IF(E88=0," ",IF(D88="Hayır",VLOOKUP(H88,Katsayı!$A$1:$B$197,2),IF(D88="Evet",VLOOKUP(H88,Katsayı!$A$199:$B$235,2),0)))</f>
        <v xml:space="preserve"> </v>
      </c>
      <c r="N88" s="82" t="str">
        <f t="shared" si="12"/>
        <v xml:space="preserve"> </v>
      </c>
      <c r="O88" s="83" t="str">
        <f t="shared" si="13"/>
        <v xml:space="preserve"> </v>
      </c>
      <c r="P88" s="83" t="str">
        <f t="shared" si="19"/>
        <v xml:space="preserve"> </v>
      </c>
      <c r="Q88" s="83" t="str">
        <f t="shared" si="14"/>
        <v xml:space="preserve"> </v>
      </c>
      <c r="R88" s="82" t="str">
        <f t="shared" si="15"/>
        <v xml:space="preserve"> </v>
      </c>
      <c r="S88" s="82" t="str">
        <f t="shared" si="16"/>
        <v xml:space="preserve"> </v>
      </c>
      <c r="T88" s="84" t="str">
        <f t="shared" si="17"/>
        <v xml:space="preserve"> </v>
      </c>
      <c r="U88" s="77"/>
      <c r="V88" s="78"/>
      <c r="Z88" s="80"/>
      <c r="AA88" s="80"/>
      <c r="AB88" s="80"/>
    </row>
    <row r="89" spans="1:28" s="79" customFormat="1" ht="15" customHeight="1" x14ac:dyDescent="0.2">
      <c r="A89" s="46"/>
      <c r="B89" s="47"/>
      <c r="C89" s="48"/>
      <c r="D89" s="48"/>
      <c r="E89" s="86"/>
      <c r="F89" s="50"/>
      <c r="G89" s="94" t="str">
        <f t="shared" si="10"/>
        <v xml:space="preserve"> </v>
      </c>
      <c r="H89" s="88" t="str">
        <f t="shared" si="11"/>
        <v xml:space="preserve"> </v>
      </c>
      <c r="I89" s="90"/>
      <c r="J89" s="81"/>
      <c r="K89" s="51"/>
      <c r="L89" s="96" t="str">
        <f t="shared" si="18"/>
        <v xml:space="preserve"> </v>
      </c>
      <c r="M89" s="64" t="str">
        <f>IF(E89=0," ",IF(D89="Hayır",VLOOKUP(H89,Katsayı!$A$1:$B$197,2),IF(D89="Evet",VLOOKUP(H89,Katsayı!$A$199:$B$235,2),0)))</f>
        <v xml:space="preserve"> </v>
      </c>
      <c r="N89" s="82" t="str">
        <f t="shared" si="12"/>
        <v xml:space="preserve"> </v>
      </c>
      <c r="O89" s="83" t="str">
        <f t="shared" si="13"/>
        <v xml:space="preserve"> </v>
      </c>
      <c r="P89" s="83" t="str">
        <f t="shared" si="19"/>
        <v xml:space="preserve"> </v>
      </c>
      <c r="Q89" s="83" t="str">
        <f t="shared" si="14"/>
        <v xml:space="preserve"> </v>
      </c>
      <c r="R89" s="82" t="str">
        <f t="shared" si="15"/>
        <v xml:space="preserve"> </v>
      </c>
      <c r="S89" s="82" t="str">
        <f t="shared" si="16"/>
        <v xml:space="preserve"> </v>
      </c>
      <c r="T89" s="84" t="str">
        <f t="shared" si="17"/>
        <v xml:space="preserve"> </v>
      </c>
      <c r="U89" s="77"/>
      <c r="V89" s="78"/>
      <c r="Z89" s="80"/>
      <c r="AA89" s="80"/>
      <c r="AB89" s="80"/>
    </row>
    <row r="90" spans="1:28" s="79" customFormat="1" ht="15" customHeight="1" x14ac:dyDescent="0.2">
      <c r="A90" s="46"/>
      <c r="B90" s="47"/>
      <c r="C90" s="48"/>
      <c r="D90" s="48"/>
      <c r="E90" s="58"/>
      <c r="F90" s="50"/>
      <c r="G90" s="94" t="str">
        <f t="shared" si="10"/>
        <v xml:space="preserve"> </v>
      </c>
      <c r="H90" s="88" t="str">
        <f t="shared" si="11"/>
        <v xml:space="preserve"> </v>
      </c>
      <c r="I90" s="90"/>
      <c r="J90" s="81"/>
      <c r="K90" s="51"/>
      <c r="L90" s="96" t="str">
        <f t="shared" si="18"/>
        <v xml:space="preserve"> </v>
      </c>
      <c r="M90" s="64" t="str">
        <f>IF(E90=0," ",IF(D90="Hayır",VLOOKUP(H90,Katsayı!$A$1:$B$197,2),IF(D90="Evet",VLOOKUP(H90,Katsayı!$A$199:$B$235,2),0)))</f>
        <v xml:space="preserve"> </v>
      </c>
      <c r="N90" s="82" t="str">
        <f t="shared" si="12"/>
        <v xml:space="preserve"> </v>
      </c>
      <c r="O90" s="83" t="str">
        <f t="shared" si="13"/>
        <v xml:space="preserve"> </v>
      </c>
      <c r="P90" s="83" t="str">
        <f t="shared" si="19"/>
        <v xml:space="preserve"> </v>
      </c>
      <c r="Q90" s="83" t="str">
        <f t="shared" si="14"/>
        <v xml:space="preserve"> </v>
      </c>
      <c r="R90" s="82" t="str">
        <f t="shared" si="15"/>
        <v xml:space="preserve"> </v>
      </c>
      <c r="S90" s="82" t="str">
        <f t="shared" si="16"/>
        <v xml:space="preserve"> </v>
      </c>
      <c r="T90" s="84" t="str">
        <f t="shared" si="17"/>
        <v xml:space="preserve"> </v>
      </c>
      <c r="U90" s="77"/>
      <c r="V90" s="78"/>
      <c r="Z90" s="80"/>
      <c r="AA90" s="80"/>
      <c r="AB90" s="80"/>
    </row>
    <row r="91" spans="1:28" s="79" customFormat="1" ht="15" customHeight="1" x14ac:dyDescent="0.2">
      <c r="A91" s="46"/>
      <c r="B91" s="47"/>
      <c r="C91" s="48"/>
      <c r="D91" s="48"/>
      <c r="E91" s="58"/>
      <c r="F91" s="49"/>
      <c r="G91" s="94" t="str">
        <f t="shared" si="10"/>
        <v xml:space="preserve"> </v>
      </c>
      <c r="H91" s="88" t="str">
        <f t="shared" si="11"/>
        <v xml:space="preserve"> </v>
      </c>
      <c r="I91" s="90"/>
      <c r="J91" s="81"/>
      <c r="K91" s="51"/>
      <c r="L91" s="96" t="str">
        <f t="shared" si="18"/>
        <v xml:space="preserve"> </v>
      </c>
      <c r="M91" s="64" t="str">
        <f>IF(E91=0," ",IF(D91="Hayır",VLOOKUP(H91,Katsayı!$A$1:$B$197,2),IF(D91="Evet",VLOOKUP(H91,Katsayı!$A$199:$B$235,2),0)))</f>
        <v xml:space="preserve"> </v>
      </c>
      <c r="N91" s="82" t="str">
        <f t="shared" si="12"/>
        <v xml:space="preserve"> </v>
      </c>
      <c r="O91" s="83" t="str">
        <f t="shared" si="13"/>
        <v xml:space="preserve"> </v>
      </c>
      <c r="P91" s="83" t="str">
        <f t="shared" si="19"/>
        <v xml:space="preserve"> </v>
      </c>
      <c r="Q91" s="83" t="str">
        <f t="shared" si="14"/>
        <v xml:space="preserve"> </v>
      </c>
      <c r="R91" s="82" t="str">
        <f t="shared" si="15"/>
        <v xml:space="preserve"> </v>
      </c>
      <c r="S91" s="82" t="str">
        <f t="shared" si="16"/>
        <v xml:space="preserve"> </v>
      </c>
      <c r="T91" s="84" t="str">
        <f t="shared" si="17"/>
        <v xml:space="preserve"> </v>
      </c>
      <c r="U91" s="77"/>
      <c r="V91" s="78"/>
      <c r="Z91" s="80"/>
      <c r="AA91" s="80"/>
      <c r="AB91" s="80"/>
    </row>
    <row r="92" spans="1:28" s="79" customFormat="1" ht="15" customHeight="1" x14ac:dyDescent="0.2">
      <c r="A92" s="46"/>
      <c r="B92" s="47"/>
      <c r="C92" s="48"/>
      <c r="D92" s="48"/>
      <c r="E92" s="58"/>
      <c r="F92" s="49"/>
      <c r="G92" s="94" t="str">
        <f t="shared" si="10"/>
        <v xml:space="preserve"> </v>
      </c>
      <c r="H92" s="88" t="str">
        <f t="shared" si="11"/>
        <v xml:space="preserve"> </v>
      </c>
      <c r="I92" s="90"/>
      <c r="J92" s="81"/>
      <c r="K92" s="51"/>
      <c r="L92" s="96" t="str">
        <f t="shared" si="18"/>
        <v xml:space="preserve"> </v>
      </c>
      <c r="M92" s="64" t="str">
        <f>IF(E92=0," ",IF(D92="Hayır",VLOOKUP(H92,Katsayı!$A$1:$B$197,2),IF(D92="Evet",VLOOKUP(H92,Katsayı!$A$199:$B$235,2),0)))</f>
        <v xml:space="preserve"> </v>
      </c>
      <c r="N92" s="82" t="str">
        <f t="shared" si="12"/>
        <v xml:space="preserve"> </v>
      </c>
      <c r="O92" s="83" t="str">
        <f t="shared" si="13"/>
        <v xml:space="preserve"> </v>
      </c>
      <c r="P92" s="83" t="str">
        <f t="shared" si="19"/>
        <v xml:space="preserve"> </v>
      </c>
      <c r="Q92" s="83" t="str">
        <f t="shared" si="14"/>
        <v xml:space="preserve"> </v>
      </c>
      <c r="R92" s="82" t="str">
        <f t="shared" si="15"/>
        <v xml:space="preserve"> </v>
      </c>
      <c r="S92" s="82" t="str">
        <f t="shared" si="16"/>
        <v xml:space="preserve"> </v>
      </c>
      <c r="T92" s="84" t="str">
        <f t="shared" si="17"/>
        <v xml:space="preserve"> </v>
      </c>
      <c r="U92" s="77"/>
      <c r="V92" s="78"/>
      <c r="Z92" s="80"/>
      <c r="AA92" s="80"/>
      <c r="AB92" s="80"/>
    </row>
    <row r="93" spans="1:28" s="79" customFormat="1" ht="15" customHeight="1" x14ac:dyDescent="0.2">
      <c r="A93" s="46"/>
      <c r="B93" s="47"/>
      <c r="C93" s="48"/>
      <c r="D93" s="48"/>
      <c r="E93" s="58"/>
      <c r="F93" s="49"/>
      <c r="G93" s="94" t="str">
        <f t="shared" si="10"/>
        <v xml:space="preserve"> </v>
      </c>
      <c r="H93" s="88" t="str">
        <f t="shared" si="11"/>
        <v xml:space="preserve"> </v>
      </c>
      <c r="I93" s="90"/>
      <c r="J93" s="81"/>
      <c r="K93" s="51"/>
      <c r="L93" s="96" t="str">
        <f t="shared" si="18"/>
        <v xml:space="preserve"> </v>
      </c>
      <c r="M93" s="64" t="str">
        <f>IF(E93=0," ",IF(D93="Hayır",VLOOKUP(H93,Katsayı!$A$1:$B$197,2),IF(D93="Evet",VLOOKUP(H93,Katsayı!$A$199:$B$235,2),0)))</f>
        <v xml:space="preserve"> </v>
      </c>
      <c r="N93" s="82" t="str">
        <f t="shared" si="12"/>
        <v xml:space="preserve"> </v>
      </c>
      <c r="O93" s="83" t="str">
        <f t="shared" si="13"/>
        <v xml:space="preserve"> </v>
      </c>
      <c r="P93" s="83" t="str">
        <f t="shared" si="19"/>
        <v xml:space="preserve"> </v>
      </c>
      <c r="Q93" s="83" t="str">
        <f t="shared" si="14"/>
        <v xml:space="preserve"> </v>
      </c>
      <c r="R93" s="82" t="str">
        <f t="shared" si="15"/>
        <v xml:space="preserve"> </v>
      </c>
      <c r="S93" s="82" t="str">
        <f t="shared" si="16"/>
        <v xml:space="preserve"> </v>
      </c>
      <c r="T93" s="84" t="str">
        <f t="shared" si="17"/>
        <v xml:space="preserve"> </v>
      </c>
      <c r="U93" s="77"/>
      <c r="V93" s="78"/>
      <c r="Z93" s="80"/>
      <c r="AA93" s="80"/>
      <c r="AB93" s="80"/>
    </row>
    <row r="94" spans="1:28" s="79" customFormat="1" ht="15" customHeight="1" x14ac:dyDescent="0.2">
      <c r="A94" s="46"/>
      <c r="B94" s="47"/>
      <c r="C94" s="48"/>
      <c r="D94" s="48"/>
      <c r="E94" s="58"/>
      <c r="F94" s="49"/>
      <c r="G94" s="94" t="str">
        <f t="shared" si="10"/>
        <v xml:space="preserve"> </v>
      </c>
      <c r="H94" s="88" t="str">
        <f t="shared" si="11"/>
        <v xml:space="preserve"> </v>
      </c>
      <c r="I94" s="90"/>
      <c r="J94" s="81"/>
      <c r="K94" s="51"/>
      <c r="L94" s="96" t="str">
        <f t="shared" si="18"/>
        <v xml:space="preserve"> </v>
      </c>
      <c r="M94" s="64" t="str">
        <f>IF(E94=0," ",IF(D94="Hayır",VLOOKUP(H94,Katsayı!$A$1:$B$197,2),IF(D94="Evet",VLOOKUP(H94,Katsayı!$A$199:$B$235,2),0)))</f>
        <v xml:space="preserve"> </v>
      </c>
      <c r="N94" s="82" t="str">
        <f t="shared" si="12"/>
        <v xml:space="preserve"> </v>
      </c>
      <c r="O94" s="83" t="str">
        <f t="shared" si="13"/>
        <v xml:space="preserve"> </v>
      </c>
      <c r="P94" s="83" t="str">
        <f t="shared" si="19"/>
        <v xml:space="preserve"> </v>
      </c>
      <c r="Q94" s="83" t="str">
        <f t="shared" si="14"/>
        <v xml:space="preserve"> </v>
      </c>
      <c r="R94" s="82" t="str">
        <f t="shared" si="15"/>
        <v xml:space="preserve"> </v>
      </c>
      <c r="S94" s="82" t="str">
        <f t="shared" si="16"/>
        <v xml:space="preserve"> </v>
      </c>
      <c r="T94" s="84" t="str">
        <f t="shared" si="17"/>
        <v xml:space="preserve"> </v>
      </c>
      <c r="U94" s="77"/>
      <c r="V94" s="78"/>
      <c r="Z94" s="80"/>
      <c r="AA94" s="80"/>
      <c r="AB94" s="80"/>
    </row>
    <row r="95" spans="1:28" s="79" customFormat="1" ht="15" customHeight="1" x14ac:dyDescent="0.2">
      <c r="A95" s="46"/>
      <c r="B95" s="47"/>
      <c r="C95" s="48"/>
      <c r="D95" s="48"/>
      <c r="E95" s="58"/>
      <c r="F95" s="49"/>
      <c r="G95" s="94" t="str">
        <f t="shared" si="10"/>
        <v xml:space="preserve"> </v>
      </c>
      <c r="H95" s="88" t="str">
        <f t="shared" si="11"/>
        <v xml:space="preserve"> </v>
      </c>
      <c r="I95" s="90"/>
      <c r="J95" s="81"/>
      <c r="K95" s="51"/>
      <c r="L95" s="96" t="str">
        <f t="shared" si="18"/>
        <v xml:space="preserve"> </v>
      </c>
      <c r="M95" s="64" t="str">
        <f>IF(E95=0," ",IF(D95="Hayır",VLOOKUP(H95,Katsayı!$A$1:$B$197,2),IF(D95="Evet",VLOOKUP(H95,Katsayı!$A$199:$B$235,2),0)))</f>
        <v xml:space="preserve"> </v>
      </c>
      <c r="N95" s="82" t="str">
        <f t="shared" si="12"/>
        <v xml:space="preserve"> </v>
      </c>
      <c r="O95" s="83" t="str">
        <f t="shared" si="13"/>
        <v xml:space="preserve"> </v>
      </c>
      <c r="P95" s="83" t="str">
        <f t="shared" si="19"/>
        <v xml:space="preserve"> </v>
      </c>
      <c r="Q95" s="83" t="str">
        <f t="shared" si="14"/>
        <v xml:space="preserve"> </v>
      </c>
      <c r="R95" s="82" t="str">
        <f t="shared" si="15"/>
        <v xml:space="preserve"> </v>
      </c>
      <c r="S95" s="82" t="str">
        <f t="shared" si="16"/>
        <v xml:space="preserve"> </v>
      </c>
      <c r="T95" s="84" t="str">
        <f t="shared" si="17"/>
        <v xml:space="preserve"> </v>
      </c>
      <c r="U95" s="77"/>
      <c r="V95" s="78"/>
      <c r="Z95" s="80"/>
      <c r="AA95" s="80"/>
      <c r="AB95" s="80"/>
    </row>
    <row r="96" spans="1:28" s="79" customFormat="1" ht="15" customHeight="1" x14ac:dyDescent="0.2">
      <c r="A96" s="46"/>
      <c r="B96" s="47"/>
      <c r="C96" s="48"/>
      <c r="D96" s="48"/>
      <c r="E96" s="58"/>
      <c r="F96" s="49"/>
      <c r="G96" s="94" t="str">
        <f t="shared" si="10"/>
        <v xml:space="preserve"> </v>
      </c>
      <c r="H96" s="88" t="str">
        <f t="shared" si="11"/>
        <v xml:space="preserve"> </v>
      </c>
      <c r="I96" s="90"/>
      <c r="J96" s="81"/>
      <c r="K96" s="51"/>
      <c r="L96" s="96" t="str">
        <f t="shared" si="18"/>
        <v xml:space="preserve"> </v>
      </c>
      <c r="M96" s="64" t="str">
        <f>IF(E96=0," ",IF(D96="Hayır",VLOOKUP(H96,Katsayı!$A$1:$B$197,2),IF(D96="Evet",VLOOKUP(H96,Katsayı!$A$199:$B$235,2),0)))</f>
        <v xml:space="preserve"> </v>
      </c>
      <c r="N96" s="82" t="str">
        <f t="shared" si="12"/>
        <v xml:space="preserve"> </v>
      </c>
      <c r="O96" s="83" t="str">
        <f t="shared" si="13"/>
        <v xml:space="preserve"> </v>
      </c>
      <c r="P96" s="83" t="str">
        <f t="shared" si="19"/>
        <v xml:space="preserve"> </v>
      </c>
      <c r="Q96" s="83" t="str">
        <f t="shared" si="14"/>
        <v xml:space="preserve"> </v>
      </c>
      <c r="R96" s="82" t="str">
        <f t="shared" si="15"/>
        <v xml:space="preserve"> </v>
      </c>
      <c r="S96" s="82" t="str">
        <f t="shared" si="16"/>
        <v xml:space="preserve"> </v>
      </c>
      <c r="T96" s="84" t="str">
        <f t="shared" si="17"/>
        <v xml:space="preserve"> </v>
      </c>
      <c r="U96" s="77"/>
      <c r="V96" s="78"/>
      <c r="Z96" s="80"/>
      <c r="AA96" s="80"/>
      <c r="AB96" s="80"/>
    </row>
    <row r="97" spans="1:28" s="79" customFormat="1" ht="15" customHeight="1" x14ac:dyDescent="0.2">
      <c r="A97" s="46"/>
      <c r="B97" s="47"/>
      <c r="C97" s="48"/>
      <c r="D97" s="48"/>
      <c r="E97" s="58"/>
      <c r="F97" s="50"/>
      <c r="G97" s="94" t="str">
        <f t="shared" si="10"/>
        <v xml:space="preserve"> </v>
      </c>
      <c r="H97" s="88" t="str">
        <f t="shared" si="11"/>
        <v xml:space="preserve"> </v>
      </c>
      <c r="I97" s="90"/>
      <c r="J97" s="81"/>
      <c r="K97" s="51"/>
      <c r="L97" s="96" t="str">
        <f t="shared" si="18"/>
        <v xml:space="preserve"> </v>
      </c>
      <c r="M97" s="64" t="str">
        <f>IF(E97=0," ",IF(D97="Hayır",VLOOKUP(H97,Katsayı!$A$1:$B$197,2),IF(D97="Evet",VLOOKUP(H97,Katsayı!$A$199:$B$235,2),0)))</f>
        <v xml:space="preserve"> </v>
      </c>
      <c r="N97" s="82" t="str">
        <f t="shared" si="12"/>
        <v xml:space="preserve"> </v>
      </c>
      <c r="O97" s="83" t="str">
        <f t="shared" si="13"/>
        <v xml:space="preserve"> </v>
      </c>
      <c r="P97" s="83" t="str">
        <f t="shared" si="19"/>
        <v xml:space="preserve"> </v>
      </c>
      <c r="Q97" s="83" t="str">
        <f t="shared" si="14"/>
        <v xml:space="preserve"> </v>
      </c>
      <c r="R97" s="82" t="str">
        <f t="shared" si="15"/>
        <v xml:space="preserve"> </v>
      </c>
      <c r="S97" s="82" t="str">
        <f t="shared" si="16"/>
        <v xml:space="preserve"> </v>
      </c>
      <c r="T97" s="84" t="str">
        <f t="shared" si="17"/>
        <v xml:space="preserve"> </v>
      </c>
      <c r="U97" s="77"/>
      <c r="V97" s="78"/>
      <c r="Z97" s="80"/>
      <c r="AA97" s="80"/>
      <c r="AB97" s="80"/>
    </row>
    <row r="98" spans="1:28" s="79" customFormat="1" ht="15" customHeight="1" x14ac:dyDescent="0.2">
      <c r="A98" s="46"/>
      <c r="B98" s="47"/>
      <c r="C98" s="48"/>
      <c r="D98" s="48"/>
      <c r="E98" s="58"/>
      <c r="F98" s="50"/>
      <c r="G98" s="94" t="str">
        <f t="shared" si="10"/>
        <v xml:space="preserve"> </v>
      </c>
      <c r="H98" s="88" t="str">
        <f t="shared" si="11"/>
        <v xml:space="preserve"> </v>
      </c>
      <c r="I98" s="90"/>
      <c r="J98" s="81"/>
      <c r="K98" s="51"/>
      <c r="L98" s="96" t="str">
        <f t="shared" si="18"/>
        <v xml:space="preserve"> </v>
      </c>
      <c r="M98" s="64" t="str">
        <f>IF(E98=0," ",IF(D98="Hayır",VLOOKUP(H98,Katsayı!$A$1:$B$197,2),IF(D98="Evet",VLOOKUP(H98,Katsayı!$A$199:$B$235,2),0)))</f>
        <v xml:space="preserve"> </v>
      </c>
      <c r="N98" s="82" t="str">
        <f t="shared" si="12"/>
        <v xml:space="preserve"> </v>
      </c>
      <c r="O98" s="83" t="str">
        <f t="shared" si="13"/>
        <v xml:space="preserve"> </v>
      </c>
      <c r="P98" s="83" t="str">
        <f t="shared" si="19"/>
        <v xml:space="preserve"> </v>
      </c>
      <c r="Q98" s="83" t="str">
        <f t="shared" si="14"/>
        <v xml:space="preserve"> </v>
      </c>
      <c r="R98" s="82" t="str">
        <f t="shared" si="15"/>
        <v xml:space="preserve"> </v>
      </c>
      <c r="S98" s="82" t="str">
        <f t="shared" si="16"/>
        <v xml:space="preserve"> </v>
      </c>
      <c r="T98" s="84" t="str">
        <f t="shared" si="17"/>
        <v xml:space="preserve"> </v>
      </c>
      <c r="U98" s="77"/>
      <c r="V98" s="78"/>
      <c r="Z98" s="80"/>
      <c r="AA98" s="80"/>
      <c r="AB98" s="80"/>
    </row>
    <row r="99" spans="1:28" s="79" customFormat="1" ht="15" customHeight="1" x14ac:dyDescent="0.2">
      <c r="A99" s="46"/>
      <c r="B99" s="47"/>
      <c r="C99" s="48"/>
      <c r="D99" s="48"/>
      <c r="E99" s="58"/>
      <c r="F99" s="50"/>
      <c r="G99" s="94" t="str">
        <f t="shared" si="10"/>
        <v xml:space="preserve"> </v>
      </c>
      <c r="H99" s="88" t="str">
        <f t="shared" si="11"/>
        <v xml:space="preserve"> </v>
      </c>
      <c r="I99" s="90"/>
      <c r="J99" s="81"/>
      <c r="K99" s="51"/>
      <c r="L99" s="96" t="str">
        <f t="shared" si="18"/>
        <v xml:space="preserve"> </v>
      </c>
      <c r="M99" s="64" t="str">
        <f>IF(E99=0," ",IF(D99="Hayır",VLOOKUP(H99,Katsayı!$A$1:$B$197,2),IF(D99="Evet",VLOOKUP(H99,Katsayı!$A$199:$B$235,2),0)))</f>
        <v xml:space="preserve"> </v>
      </c>
      <c r="N99" s="82" t="str">
        <f t="shared" si="12"/>
        <v xml:space="preserve"> </v>
      </c>
      <c r="O99" s="83" t="str">
        <f t="shared" si="13"/>
        <v xml:space="preserve"> </v>
      </c>
      <c r="P99" s="83" t="str">
        <f t="shared" si="19"/>
        <v xml:space="preserve"> </v>
      </c>
      <c r="Q99" s="83" t="str">
        <f t="shared" si="14"/>
        <v xml:space="preserve"> </v>
      </c>
      <c r="R99" s="82" t="str">
        <f t="shared" si="15"/>
        <v xml:space="preserve"> </v>
      </c>
      <c r="S99" s="82" t="str">
        <f t="shared" si="16"/>
        <v xml:space="preserve"> </v>
      </c>
      <c r="T99" s="84" t="str">
        <f t="shared" si="17"/>
        <v xml:space="preserve"> </v>
      </c>
      <c r="U99" s="77"/>
      <c r="V99" s="78"/>
      <c r="Z99" s="80"/>
      <c r="AA99" s="80"/>
      <c r="AB99" s="80"/>
    </row>
    <row r="100" spans="1:28" s="79" customFormat="1" ht="15" customHeight="1" x14ac:dyDescent="0.2">
      <c r="A100" s="46"/>
      <c r="B100" s="47"/>
      <c r="C100" s="48"/>
      <c r="D100" s="48"/>
      <c r="E100" s="58"/>
      <c r="F100" s="50"/>
      <c r="G100" s="94" t="str">
        <f t="shared" si="10"/>
        <v xml:space="preserve"> </v>
      </c>
      <c r="H100" s="88" t="str">
        <f t="shared" si="11"/>
        <v xml:space="preserve"> </v>
      </c>
      <c r="I100" s="90"/>
      <c r="J100" s="81"/>
      <c r="K100" s="51"/>
      <c r="L100" s="96" t="str">
        <f t="shared" si="18"/>
        <v xml:space="preserve"> </v>
      </c>
      <c r="M100" s="64" t="str">
        <f>IF(E100=0," ",IF(D100="Hayır",VLOOKUP(H100,Katsayı!$A$1:$B$197,2),IF(D100="Evet",VLOOKUP(H100,Katsayı!$A$199:$B$235,2),0)))</f>
        <v xml:space="preserve"> </v>
      </c>
      <c r="N100" s="82" t="str">
        <f t="shared" si="12"/>
        <v xml:space="preserve"> </v>
      </c>
      <c r="O100" s="83" t="str">
        <f t="shared" si="13"/>
        <v xml:space="preserve"> </v>
      </c>
      <c r="P100" s="83" t="str">
        <f t="shared" si="19"/>
        <v xml:space="preserve"> </v>
      </c>
      <c r="Q100" s="83" t="str">
        <f t="shared" si="14"/>
        <v xml:space="preserve"> </v>
      </c>
      <c r="R100" s="82" t="str">
        <f t="shared" si="15"/>
        <v xml:space="preserve"> </v>
      </c>
      <c r="S100" s="82" t="str">
        <f t="shared" si="16"/>
        <v xml:space="preserve"> </v>
      </c>
      <c r="T100" s="84" t="str">
        <f t="shared" si="17"/>
        <v xml:space="preserve"> </v>
      </c>
      <c r="U100" s="77"/>
      <c r="V100" s="78"/>
      <c r="Z100" s="80"/>
      <c r="AA100" s="80"/>
      <c r="AB100" s="80"/>
    </row>
    <row r="101" spans="1:28" s="79" customFormat="1" ht="15" customHeight="1" x14ac:dyDescent="0.2">
      <c r="A101" s="46"/>
      <c r="B101" s="47"/>
      <c r="C101" s="48"/>
      <c r="D101" s="48"/>
      <c r="E101" s="58"/>
      <c r="F101" s="50"/>
      <c r="G101" s="94" t="str">
        <f t="shared" si="10"/>
        <v xml:space="preserve"> </v>
      </c>
      <c r="H101" s="88" t="str">
        <f t="shared" si="11"/>
        <v xml:space="preserve"> </v>
      </c>
      <c r="I101" s="90"/>
      <c r="J101" s="81"/>
      <c r="K101" s="51"/>
      <c r="L101" s="96" t="str">
        <f t="shared" si="18"/>
        <v xml:space="preserve"> </v>
      </c>
      <c r="M101" s="64" t="str">
        <f>IF(E101=0," ",IF(D101="Hayır",VLOOKUP(H101,Katsayı!$A$1:$B$197,2),IF(D101="Evet",VLOOKUP(H101,Katsayı!$A$199:$B$235,2),0)))</f>
        <v xml:space="preserve"> </v>
      </c>
      <c r="N101" s="82" t="str">
        <f t="shared" si="12"/>
        <v xml:space="preserve"> </v>
      </c>
      <c r="O101" s="83" t="str">
        <f t="shared" si="13"/>
        <v xml:space="preserve"> </v>
      </c>
      <c r="P101" s="83" t="str">
        <f t="shared" si="19"/>
        <v xml:space="preserve"> </v>
      </c>
      <c r="Q101" s="83" t="str">
        <f t="shared" si="14"/>
        <v xml:space="preserve"> </v>
      </c>
      <c r="R101" s="82" t="str">
        <f t="shared" si="15"/>
        <v xml:space="preserve"> </v>
      </c>
      <c r="S101" s="82" t="str">
        <f t="shared" si="16"/>
        <v xml:space="preserve"> </v>
      </c>
      <c r="T101" s="84" t="str">
        <f t="shared" si="17"/>
        <v xml:space="preserve"> </v>
      </c>
      <c r="U101" s="77"/>
      <c r="V101" s="78"/>
      <c r="Z101" s="80"/>
      <c r="AA101" s="80"/>
      <c r="AB101" s="80"/>
    </row>
    <row r="102" spans="1:28" s="79" customFormat="1" ht="15" customHeight="1" x14ac:dyDescent="0.2">
      <c r="A102" s="46"/>
      <c r="B102" s="47"/>
      <c r="C102" s="48"/>
      <c r="D102" s="48"/>
      <c r="E102" s="58"/>
      <c r="F102" s="50"/>
      <c r="G102" s="94" t="str">
        <f t="shared" si="10"/>
        <v xml:space="preserve"> </v>
      </c>
      <c r="H102" s="88" t="str">
        <f t="shared" si="11"/>
        <v xml:space="preserve"> </v>
      </c>
      <c r="I102" s="90"/>
      <c r="J102" s="81"/>
      <c r="K102" s="51"/>
      <c r="L102" s="96" t="str">
        <f t="shared" si="18"/>
        <v xml:space="preserve"> </v>
      </c>
      <c r="M102" s="64" t="str">
        <f>IF(E102=0," ",IF(D102="Hayır",VLOOKUP(H102,Katsayı!$A$1:$B$197,2),IF(D102="Evet",VLOOKUP(H102,Katsayı!$A$199:$B$235,2),0)))</f>
        <v xml:space="preserve"> </v>
      </c>
      <c r="N102" s="82" t="str">
        <f t="shared" si="12"/>
        <v xml:space="preserve"> </v>
      </c>
      <c r="O102" s="83" t="str">
        <f t="shared" si="13"/>
        <v xml:space="preserve"> </v>
      </c>
      <c r="P102" s="83" t="str">
        <f t="shared" si="19"/>
        <v xml:space="preserve"> </v>
      </c>
      <c r="Q102" s="83" t="str">
        <f t="shared" si="14"/>
        <v xml:space="preserve"> </v>
      </c>
      <c r="R102" s="82" t="str">
        <f t="shared" si="15"/>
        <v xml:space="preserve"> </v>
      </c>
      <c r="S102" s="82" t="str">
        <f t="shared" si="16"/>
        <v xml:space="preserve"> </v>
      </c>
      <c r="T102" s="84" t="str">
        <f t="shared" si="17"/>
        <v xml:space="preserve"> </v>
      </c>
      <c r="U102" s="77"/>
      <c r="V102" s="78"/>
      <c r="Z102" s="80"/>
      <c r="AA102" s="80"/>
      <c r="AB102" s="80"/>
    </row>
    <row r="103" spans="1:28" s="79" customFormat="1" ht="15" customHeight="1" x14ac:dyDescent="0.2">
      <c r="A103" s="46"/>
      <c r="B103" s="47"/>
      <c r="C103" s="48"/>
      <c r="D103" s="48"/>
      <c r="E103" s="58"/>
      <c r="F103" s="50"/>
      <c r="G103" s="94" t="str">
        <f t="shared" si="10"/>
        <v xml:space="preserve"> </v>
      </c>
      <c r="H103" s="88" t="str">
        <f t="shared" si="11"/>
        <v xml:space="preserve"> </v>
      </c>
      <c r="I103" s="90"/>
      <c r="J103" s="81"/>
      <c r="K103" s="51"/>
      <c r="L103" s="96" t="str">
        <f t="shared" si="18"/>
        <v xml:space="preserve"> </v>
      </c>
      <c r="M103" s="64" t="str">
        <f>IF(E103=0," ",IF(D103="Hayır",VLOOKUP(H103,Katsayı!$A$1:$B$197,2),IF(D103="Evet",VLOOKUP(H103,Katsayı!$A$199:$B$235,2),0)))</f>
        <v xml:space="preserve"> </v>
      </c>
      <c r="N103" s="82" t="str">
        <f t="shared" si="12"/>
        <v xml:space="preserve"> </v>
      </c>
      <c r="O103" s="83" t="str">
        <f t="shared" si="13"/>
        <v xml:space="preserve"> </v>
      </c>
      <c r="P103" s="83" t="str">
        <f t="shared" si="19"/>
        <v xml:space="preserve"> </v>
      </c>
      <c r="Q103" s="83" t="str">
        <f t="shared" si="14"/>
        <v xml:space="preserve"> </v>
      </c>
      <c r="R103" s="82" t="str">
        <f t="shared" si="15"/>
        <v xml:space="preserve"> </v>
      </c>
      <c r="S103" s="82" t="str">
        <f t="shared" si="16"/>
        <v xml:space="preserve"> </v>
      </c>
      <c r="T103" s="84" t="str">
        <f t="shared" si="17"/>
        <v xml:space="preserve"> </v>
      </c>
      <c r="U103" s="77"/>
      <c r="V103" s="78"/>
      <c r="Z103" s="80"/>
      <c r="AA103" s="80"/>
      <c r="AB103" s="80"/>
    </row>
    <row r="104" spans="1:28" s="79" customFormat="1" ht="15" customHeight="1" x14ac:dyDescent="0.2">
      <c r="A104" s="46"/>
      <c r="B104" s="47"/>
      <c r="C104" s="48"/>
      <c r="D104" s="48"/>
      <c r="E104" s="58"/>
      <c r="F104" s="50"/>
      <c r="G104" s="94" t="str">
        <f t="shared" si="10"/>
        <v xml:space="preserve"> </v>
      </c>
      <c r="H104" s="88" t="str">
        <f t="shared" si="11"/>
        <v xml:space="preserve"> </v>
      </c>
      <c r="I104" s="90"/>
      <c r="J104" s="81"/>
      <c r="K104" s="51"/>
      <c r="L104" s="96" t="str">
        <f t="shared" si="18"/>
        <v xml:space="preserve"> </v>
      </c>
      <c r="M104" s="64" t="str">
        <f>IF(E104=0," ",IF(D104="Hayır",VLOOKUP(H104,Katsayı!$A$1:$B$197,2),IF(D104="Evet",VLOOKUP(H104,Katsayı!$A$199:$B$235,2),0)))</f>
        <v xml:space="preserve"> </v>
      </c>
      <c r="N104" s="82" t="str">
        <f t="shared" si="12"/>
        <v xml:space="preserve"> </v>
      </c>
      <c r="O104" s="83" t="str">
        <f t="shared" si="13"/>
        <v xml:space="preserve"> </v>
      </c>
      <c r="P104" s="83" t="str">
        <f t="shared" si="19"/>
        <v xml:space="preserve"> </v>
      </c>
      <c r="Q104" s="83" t="str">
        <f t="shared" si="14"/>
        <v xml:space="preserve"> </v>
      </c>
      <c r="R104" s="82" t="str">
        <f t="shared" si="15"/>
        <v xml:space="preserve"> </v>
      </c>
      <c r="S104" s="82" t="str">
        <f t="shared" si="16"/>
        <v xml:space="preserve"> </v>
      </c>
      <c r="T104" s="84" t="str">
        <f t="shared" si="17"/>
        <v xml:space="preserve"> </v>
      </c>
      <c r="U104" s="77"/>
      <c r="V104" s="78"/>
      <c r="Z104" s="80"/>
      <c r="AA104" s="80"/>
      <c r="AB104" s="80"/>
    </row>
    <row r="105" spans="1:28" s="79" customFormat="1" ht="15" customHeight="1" x14ac:dyDescent="0.2">
      <c r="A105" s="46"/>
      <c r="B105" s="47"/>
      <c r="C105" s="48"/>
      <c r="D105" s="48"/>
      <c r="E105" s="58"/>
      <c r="F105" s="50"/>
      <c r="G105" s="94" t="str">
        <f t="shared" si="10"/>
        <v xml:space="preserve"> </v>
      </c>
      <c r="H105" s="88" t="str">
        <f t="shared" si="11"/>
        <v xml:space="preserve"> </v>
      </c>
      <c r="I105" s="90"/>
      <c r="J105" s="81"/>
      <c r="K105" s="51"/>
      <c r="L105" s="96" t="str">
        <f t="shared" si="18"/>
        <v xml:space="preserve"> </v>
      </c>
      <c r="M105" s="64" t="str">
        <f>IF(E105=0," ",IF(D105="Hayır",VLOOKUP(H105,Katsayı!$A$1:$B$197,2),IF(D105="Evet",VLOOKUP(H105,Katsayı!$A$199:$B$235,2),0)))</f>
        <v xml:space="preserve"> </v>
      </c>
      <c r="N105" s="82" t="str">
        <f t="shared" si="12"/>
        <v xml:space="preserve"> </v>
      </c>
      <c r="O105" s="83" t="str">
        <f t="shared" si="13"/>
        <v xml:space="preserve"> </v>
      </c>
      <c r="P105" s="83" t="str">
        <f t="shared" si="19"/>
        <v xml:space="preserve"> </v>
      </c>
      <c r="Q105" s="83" t="str">
        <f t="shared" si="14"/>
        <v xml:space="preserve"> </v>
      </c>
      <c r="R105" s="82" t="str">
        <f t="shared" si="15"/>
        <v xml:space="preserve"> </v>
      </c>
      <c r="S105" s="82" t="str">
        <f t="shared" si="16"/>
        <v xml:space="preserve"> </v>
      </c>
      <c r="T105" s="84" t="str">
        <f t="shared" si="17"/>
        <v xml:space="preserve"> </v>
      </c>
      <c r="U105" s="77"/>
      <c r="V105" s="78"/>
      <c r="Z105" s="80"/>
      <c r="AA105" s="80"/>
      <c r="AB105" s="80"/>
    </row>
    <row r="106" spans="1:28" s="79" customFormat="1" ht="15" customHeight="1" x14ac:dyDescent="0.2">
      <c r="A106" s="46"/>
      <c r="B106" s="47"/>
      <c r="C106" s="48"/>
      <c r="D106" s="48"/>
      <c r="E106" s="58"/>
      <c r="F106" s="50"/>
      <c r="G106" s="94" t="str">
        <f t="shared" si="10"/>
        <v xml:space="preserve"> </v>
      </c>
      <c r="H106" s="88" t="str">
        <f t="shared" si="11"/>
        <v xml:space="preserve"> </v>
      </c>
      <c r="I106" s="90"/>
      <c r="J106" s="81"/>
      <c r="K106" s="51"/>
      <c r="L106" s="96" t="str">
        <f t="shared" si="18"/>
        <v xml:space="preserve"> </v>
      </c>
      <c r="M106" s="64" t="str">
        <f>IF(E106=0," ",IF(D106="Hayır",VLOOKUP(H106,Katsayı!$A$1:$B$197,2),IF(D106="Evet",VLOOKUP(H106,Katsayı!$A$199:$B$235,2),0)))</f>
        <v xml:space="preserve"> </v>
      </c>
      <c r="N106" s="82" t="str">
        <f t="shared" si="12"/>
        <v xml:space="preserve"> </v>
      </c>
      <c r="O106" s="83" t="str">
        <f t="shared" si="13"/>
        <v xml:space="preserve"> </v>
      </c>
      <c r="P106" s="83" t="str">
        <f t="shared" si="19"/>
        <v xml:space="preserve"> </v>
      </c>
      <c r="Q106" s="83" t="str">
        <f t="shared" si="14"/>
        <v xml:space="preserve"> </v>
      </c>
      <c r="R106" s="82" t="str">
        <f t="shared" si="15"/>
        <v xml:space="preserve"> </v>
      </c>
      <c r="S106" s="82" t="str">
        <f t="shared" si="16"/>
        <v xml:space="preserve"> </v>
      </c>
      <c r="T106" s="84" t="str">
        <f t="shared" si="17"/>
        <v xml:space="preserve"> </v>
      </c>
      <c r="U106" s="77"/>
      <c r="V106" s="78"/>
      <c r="Z106" s="80"/>
      <c r="AA106" s="80"/>
      <c r="AB106" s="80"/>
    </row>
    <row r="107" spans="1:28" s="79" customFormat="1" ht="15" customHeight="1" x14ac:dyDescent="0.2">
      <c r="A107" s="46"/>
      <c r="B107" s="47"/>
      <c r="C107" s="48"/>
      <c r="D107" s="48"/>
      <c r="E107" s="58"/>
      <c r="F107" s="50"/>
      <c r="G107" s="94" t="str">
        <f t="shared" si="10"/>
        <v xml:space="preserve"> </v>
      </c>
      <c r="H107" s="88" t="str">
        <f t="shared" si="11"/>
        <v xml:space="preserve"> </v>
      </c>
      <c r="I107" s="90"/>
      <c r="J107" s="81"/>
      <c r="K107" s="51"/>
      <c r="L107" s="96" t="str">
        <f t="shared" si="18"/>
        <v xml:space="preserve"> </v>
      </c>
      <c r="M107" s="64" t="str">
        <f>IF(E107=0," ",IF(D107="Hayır",VLOOKUP(H107,Katsayı!$A$1:$B$197,2),IF(D107="Evet",VLOOKUP(H107,Katsayı!$A$199:$B$235,2),0)))</f>
        <v xml:space="preserve"> </v>
      </c>
      <c r="N107" s="82" t="str">
        <f t="shared" si="12"/>
        <v xml:space="preserve"> </v>
      </c>
      <c r="O107" s="83" t="str">
        <f t="shared" si="13"/>
        <v xml:space="preserve"> </v>
      </c>
      <c r="P107" s="83" t="str">
        <f t="shared" si="19"/>
        <v xml:space="preserve"> </v>
      </c>
      <c r="Q107" s="83" t="str">
        <f t="shared" si="14"/>
        <v xml:space="preserve"> </v>
      </c>
      <c r="R107" s="82" t="str">
        <f t="shared" si="15"/>
        <v xml:space="preserve"> </v>
      </c>
      <c r="S107" s="82" t="str">
        <f t="shared" si="16"/>
        <v xml:space="preserve"> </v>
      </c>
      <c r="T107" s="84" t="str">
        <f t="shared" si="17"/>
        <v xml:space="preserve"> </v>
      </c>
      <c r="U107" s="77"/>
      <c r="V107" s="78"/>
      <c r="Z107" s="80"/>
      <c r="AA107" s="80"/>
      <c r="AB107" s="80"/>
    </row>
    <row r="108" spans="1:28" s="79" customFormat="1" ht="15" customHeight="1" x14ac:dyDescent="0.2">
      <c r="A108" s="46"/>
      <c r="B108" s="47"/>
      <c r="C108" s="48"/>
      <c r="D108" s="48"/>
      <c r="E108" s="58"/>
      <c r="F108" s="50"/>
      <c r="G108" s="94" t="str">
        <f t="shared" si="10"/>
        <v xml:space="preserve"> </v>
      </c>
      <c r="H108" s="88" t="str">
        <f t="shared" si="11"/>
        <v xml:space="preserve"> </v>
      </c>
      <c r="I108" s="90"/>
      <c r="J108" s="81"/>
      <c r="K108" s="51"/>
      <c r="L108" s="96" t="str">
        <f t="shared" si="18"/>
        <v xml:space="preserve"> </v>
      </c>
      <c r="M108" s="64" t="str">
        <f>IF(E108=0," ",IF(D108="Hayır",VLOOKUP(H108,Katsayı!$A$1:$B$197,2),IF(D108="Evet",VLOOKUP(H108,Katsayı!$A$199:$B$235,2),0)))</f>
        <v xml:space="preserve"> </v>
      </c>
      <c r="N108" s="82" t="str">
        <f t="shared" si="12"/>
        <v xml:space="preserve"> </v>
      </c>
      <c r="O108" s="83" t="str">
        <f t="shared" si="13"/>
        <v xml:space="preserve"> </v>
      </c>
      <c r="P108" s="83" t="str">
        <f t="shared" si="19"/>
        <v xml:space="preserve"> </v>
      </c>
      <c r="Q108" s="83" t="str">
        <f t="shared" si="14"/>
        <v xml:space="preserve"> </v>
      </c>
      <c r="R108" s="82" t="str">
        <f t="shared" si="15"/>
        <v xml:space="preserve"> </v>
      </c>
      <c r="S108" s="82" t="str">
        <f t="shared" si="16"/>
        <v xml:space="preserve"> </v>
      </c>
      <c r="T108" s="84" t="str">
        <f t="shared" si="17"/>
        <v xml:space="preserve"> </v>
      </c>
      <c r="U108" s="77"/>
      <c r="V108" s="78"/>
      <c r="Z108" s="80"/>
      <c r="AA108" s="80"/>
      <c r="AB108" s="80"/>
    </row>
    <row r="109" spans="1:28" s="79" customFormat="1" ht="15" customHeight="1" x14ac:dyDescent="0.2">
      <c r="A109" s="46"/>
      <c r="B109" s="47"/>
      <c r="C109" s="48"/>
      <c r="D109" s="48"/>
      <c r="E109" s="58"/>
      <c r="F109" s="50"/>
      <c r="G109" s="94" t="str">
        <f t="shared" si="10"/>
        <v xml:space="preserve"> </v>
      </c>
      <c r="H109" s="88" t="str">
        <f t="shared" si="11"/>
        <v xml:space="preserve"> </v>
      </c>
      <c r="I109" s="90"/>
      <c r="J109" s="81"/>
      <c r="K109" s="51"/>
      <c r="L109" s="96" t="str">
        <f t="shared" si="18"/>
        <v xml:space="preserve"> </v>
      </c>
      <c r="M109" s="64" t="str">
        <f>IF(E109=0," ",IF(D109="Hayır",VLOOKUP(H109,Katsayı!$A$1:$B$197,2),IF(D109="Evet",VLOOKUP(H109,Katsayı!$A$199:$B$235,2),0)))</f>
        <v xml:space="preserve"> </v>
      </c>
      <c r="N109" s="82" t="str">
        <f t="shared" si="12"/>
        <v xml:space="preserve"> </v>
      </c>
      <c r="O109" s="83" t="str">
        <f t="shared" si="13"/>
        <v xml:space="preserve"> </v>
      </c>
      <c r="P109" s="83" t="str">
        <f t="shared" si="19"/>
        <v xml:space="preserve"> </v>
      </c>
      <c r="Q109" s="83" t="str">
        <f t="shared" si="14"/>
        <v xml:space="preserve"> </v>
      </c>
      <c r="R109" s="82" t="str">
        <f t="shared" si="15"/>
        <v xml:space="preserve"> </v>
      </c>
      <c r="S109" s="82" t="str">
        <f t="shared" si="16"/>
        <v xml:space="preserve"> </v>
      </c>
      <c r="T109" s="84" t="str">
        <f t="shared" si="17"/>
        <v xml:space="preserve"> </v>
      </c>
      <c r="U109" s="77"/>
      <c r="V109" s="78"/>
      <c r="Z109" s="80"/>
      <c r="AA109" s="80"/>
      <c r="AB109" s="80"/>
    </row>
    <row r="110" spans="1:28" s="79" customFormat="1" ht="15" customHeight="1" x14ac:dyDescent="0.2">
      <c r="A110" s="46"/>
      <c r="B110" s="47"/>
      <c r="C110" s="48"/>
      <c r="D110" s="48"/>
      <c r="E110" s="58"/>
      <c r="F110" s="50"/>
      <c r="G110" s="94" t="str">
        <f t="shared" si="10"/>
        <v xml:space="preserve"> </v>
      </c>
      <c r="H110" s="88" t="str">
        <f t="shared" si="11"/>
        <v xml:space="preserve"> </v>
      </c>
      <c r="I110" s="90"/>
      <c r="J110" s="81"/>
      <c r="K110" s="51"/>
      <c r="L110" s="96" t="str">
        <f t="shared" si="18"/>
        <v xml:space="preserve"> </v>
      </c>
      <c r="M110" s="64" t="str">
        <f>IF(E110=0," ",IF(D110="Hayır",VLOOKUP(H110,Katsayı!$A$1:$B$197,2),IF(D110="Evet",VLOOKUP(H110,Katsayı!$A$199:$B$235,2),0)))</f>
        <v xml:space="preserve"> </v>
      </c>
      <c r="N110" s="82" t="str">
        <f t="shared" si="12"/>
        <v xml:space="preserve"> </v>
      </c>
      <c r="O110" s="83" t="str">
        <f t="shared" si="13"/>
        <v xml:space="preserve"> </v>
      </c>
      <c r="P110" s="83" t="str">
        <f t="shared" si="19"/>
        <v xml:space="preserve"> </v>
      </c>
      <c r="Q110" s="83" t="str">
        <f t="shared" si="14"/>
        <v xml:space="preserve"> </v>
      </c>
      <c r="R110" s="82" t="str">
        <f t="shared" si="15"/>
        <v xml:space="preserve"> </v>
      </c>
      <c r="S110" s="82" t="str">
        <f t="shared" si="16"/>
        <v xml:space="preserve"> </v>
      </c>
      <c r="T110" s="84" t="str">
        <f t="shared" si="17"/>
        <v xml:space="preserve"> </v>
      </c>
      <c r="U110" s="77"/>
      <c r="V110" s="78"/>
      <c r="Z110" s="80"/>
      <c r="AA110" s="80"/>
      <c r="AB110" s="80"/>
    </row>
    <row r="111" spans="1:28" s="79" customFormat="1" ht="15" customHeight="1" x14ac:dyDescent="0.2">
      <c r="A111" s="46"/>
      <c r="B111" s="47"/>
      <c r="C111" s="48"/>
      <c r="D111" s="48"/>
      <c r="E111" s="58"/>
      <c r="F111" s="49"/>
      <c r="G111" s="94" t="str">
        <f t="shared" si="10"/>
        <v xml:space="preserve"> </v>
      </c>
      <c r="H111" s="88" t="str">
        <f t="shared" si="11"/>
        <v xml:space="preserve"> </v>
      </c>
      <c r="I111" s="90"/>
      <c r="J111" s="81"/>
      <c r="K111" s="51"/>
      <c r="L111" s="96" t="str">
        <f t="shared" si="18"/>
        <v xml:space="preserve"> </v>
      </c>
      <c r="M111" s="64" t="str">
        <f>IF(E111=0," ",IF(D111="Hayır",VLOOKUP(H111,Katsayı!$A$1:$B$197,2),IF(D111="Evet",VLOOKUP(H111,Katsayı!$A$199:$B$235,2),0)))</f>
        <v xml:space="preserve"> </v>
      </c>
      <c r="N111" s="82" t="str">
        <f t="shared" si="12"/>
        <v xml:space="preserve"> </v>
      </c>
      <c r="O111" s="83" t="str">
        <f t="shared" si="13"/>
        <v xml:space="preserve"> </v>
      </c>
      <c r="P111" s="83" t="str">
        <f t="shared" si="19"/>
        <v xml:space="preserve"> </v>
      </c>
      <c r="Q111" s="83" t="str">
        <f t="shared" si="14"/>
        <v xml:space="preserve"> </v>
      </c>
      <c r="R111" s="82" t="str">
        <f t="shared" si="15"/>
        <v xml:space="preserve"> </v>
      </c>
      <c r="S111" s="82" t="str">
        <f t="shared" si="16"/>
        <v xml:space="preserve"> </v>
      </c>
      <c r="T111" s="84" t="str">
        <f t="shared" si="17"/>
        <v xml:space="preserve"> </v>
      </c>
      <c r="U111" s="77"/>
      <c r="V111" s="78"/>
      <c r="Z111" s="80"/>
      <c r="AA111" s="80"/>
      <c r="AB111" s="80"/>
    </row>
    <row r="112" spans="1:28" s="79" customFormat="1" ht="15" customHeight="1" x14ac:dyDescent="0.2">
      <c r="A112" s="46"/>
      <c r="B112" s="47"/>
      <c r="C112" s="48"/>
      <c r="D112" s="48"/>
      <c r="E112" s="58"/>
      <c r="F112" s="49"/>
      <c r="G112" s="94" t="str">
        <f t="shared" si="10"/>
        <v xml:space="preserve"> </v>
      </c>
      <c r="H112" s="88" t="str">
        <f t="shared" si="11"/>
        <v xml:space="preserve"> </v>
      </c>
      <c r="I112" s="90"/>
      <c r="J112" s="81"/>
      <c r="K112" s="51"/>
      <c r="L112" s="96" t="str">
        <f t="shared" si="18"/>
        <v xml:space="preserve"> </v>
      </c>
      <c r="M112" s="64" t="str">
        <f>IF(E112=0," ",IF(D112="Hayır",VLOOKUP(H112,Katsayı!$A$1:$B$197,2),IF(D112="Evet",VLOOKUP(H112,Katsayı!$A$199:$B$235,2),0)))</f>
        <v xml:space="preserve"> </v>
      </c>
      <c r="N112" s="82" t="str">
        <f t="shared" si="12"/>
        <v xml:space="preserve"> </v>
      </c>
      <c r="O112" s="83" t="str">
        <f t="shared" si="13"/>
        <v xml:space="preserve"> </v>
      </c>
      <c r="P112" s="83" t="str">
        <f t="shared" si="19"/>
        <v xml:space="preserve"> </v>
      </c>
      <c r="Q112" s="83" t="str">
        <f t="shared" si="14"/>
        <v xml:space="preserve"> </v>
      </c>
      <c r="R112" s="82" t="str">
        <f t="shared" si="15"/>
        <v xml:space="preserve"> </v>
      </c>
      <c r="S112" s="82" t="str">
        <f t="shared" si="16"/>
        <v xml:space="preserve"> </v>
      </c>
      <c r="T112" s="84" t="str">
        <f t="shared" si="17"/>
        <v xml:space="preserve"> </v>
      </c>
      <c r="U112" s="77"/>
      <c r="V112" s="78"/>
      <c r="Z112" s="80"/>
      <c r="AA112" s="80"/>
      <c r="AB112" s="80"/>
    </row>
    <row r="113" spans="1:28" s="79" customFormat="1" ht="15" customHeight="1" x14ac:dyDescent="0.2">
      <c r="A113" s="46"/>
      <c r="B113" s="85"/>
      <c r="C113" s="48"/>
      <c r="D113" s="48"/>
      <c r="E113" s="86"/>
      <c r="F113" s="49"/>
      <c r="G113" s="94" t="str">
        <f t="shared" si="10"/>
        <v xml:space="preserve"> </v>
      </c>
      <c r="H113" s="88" t="str">
        <f t="shared" si="11"/>
        <v xml:space="preserve"> </v>
      </c>
      <c r="I113" s="90"/>
      <c r="J113" s="87"/>
      <c r="K113" s="51"/>
      <c r="L113" s="96" t="str">
        <f t="shared" si="18"/>
        <v xml:space="preserve"> </v>
      </c>
      <c r="M113" s="64" t="str">
        <f>IF(E113=0," ",IF(D113="Hayır",VLOOKUP(H113,Katsayı!$A$1:$B$197,2),IF(D113="Evet",VLOOKUP(H113,Katsayı!$A$199:$B$235,2),0)))</f>
        <v xml:space="preserve"> </v>
      </c>
      <c r="N113" s="82" t="str">
        <f t="shared" si="12"/>
        <v xml:space="preserve"> </v>
      </c>
      <c r="O113" s="83" t="str">
        <f t="shared" si="13"/>
        <v xml:space="preserve"> </v>
      </c>
      <c r="P113" s="83" t="str">
        <f t="shared" si="19"/>
        <v xml:space="preserve"> </v>
      </c>
      <c r="Q113" s="83" t="str">
        <f t="shared" si="14"/>
        <v xml:space="preserve"> </v>
      </c>
      <c r="R113" s="82" t="str">
        <f t="shared" si="15"/>
        <v xml:space="preserve"> </v>
      </c>
      <c r="S113" s="82" t="str">
        <f t="shared" si="16"/>
        <v xml:space="preserve"> </v>
      </c>
      <c r="T113" s="84" t="str">
        <f t="shared" si="17"/>
        <v xml:space="preserve"> </v>
      </c>
      <c r="U113" s="77"/>
      <c r="V113" s="78"/>
      <c r="Z113" s="80"/>
      <c r="AA113" s="80"/>
      <c r="AB113" s="80"/>
    </row>
    <row r="114" spans="1:28" s="79" customFormat="1" ht="15" customHeight="1" x14ac:dyDescent="0.2">
      <c r="A114" s="46"/>
      <c r="B114" s="85"/>
      <c r="C114" s="48"/>
      <c r="D114" s="48"/>
      <c r="E114" s="86"/>
      <c r="F114" s="49"/>
      <c r="G114" s="94" t="str">
        <f t="shared" si="10"/>
        <v xml:space="preserve"> </v>
      </c>
      <c r="H114" s="88" t="str">
        <f t="shared" si="11"/>
        <v xml:space="preserve"> </v>
      </c>
      <c r="I114" s="90"/>
      <c r="J114" s="87"/>
      <c r="K114" s="51"/>
      <c r="L114" s="96" t="str">
        <f t="shared" si="18"/>
        <v xml:space="preserve"> </v>
      </c>
      <c r="M114" s="64" t="str">
        <f>IF(E114=0," ",IF(D114="Hayır",VLOOKUP(H114,Katsayı!$A$1:$B$197,2),IF(D114="Evet",VLOOKUP(H114,Katsayı!$A$199:$B$235,2),0)))</f>
        <v xml:space="preserve"> </v>
      </c>
      <c r="N114" s="82" t="str">
        <f t="shared" si="12"/>
        <v xml:space="preserve"> </v>
      </c>
      <c r="O114" s="83" t="str">
        <f t="shared" si="13"/>
        <v xml:space="preserve"> </v>
      </c>
      <c r="P114" s="83" t="str">
        <f t="shared" si="19"/>
        <v xml:space="preserve"> </v>
      </c>
      <c r="Q114" s="83" t="str">
        <f t="shared" si="14"/>
        <v xml:space="preserve"> </v>
      </c>
      <c r="R114" s="82" t="str">
        <f t="shared" si="15"/>
        <v xml:space="preserve"> </v>
      </c>
      <c r="S114" s="82" t="str">
        <f t="shared" si="16"/>
        <v xml:space="preserve"> </v>
      </c>
      <c r="T114" s="84" t="str">
        <f t="shared" si="17"/>
        <v xml:space="preserve"> </v>
      </c>
      <c r="U114" s="77"/>
      <c r="V114" s="78"/>
      <c r="Z114" s="80"/>
      <c r="AA114" s="80"/>
      <c r="AB114" s="80"/>
    </row>
    <row r="115" spans="1:28" s="79" customFormat="1" ht="15" customHeight="1" x14ac:dyDescent="0.2">
      <c r="A115" s="46"/>
      <c r="B115" s="85"/>
      <c r="C115" s="48"/>
      <c r="D115" s="48"/>
      <c r="E115" s="86"/>
      <c r="F115" s="49"/>
      <c r="G115" s="94" t="str">
        <f t="shared" si="10"/>
        <v xml:space="preserve"> </v>
      </c>
      <c r="H115" s="88" t="str">
        <f t="shared" si="11"/>
        <v xml:space="preserve"> </v>
      </c>
      <c r="I115" s="90"/>
      <c r="J115" s="87"/>
      <c r="K115" s="51"/>
      <c r="L115" s="96" t="str">
        <f t="shared" si="18"/>
        <v xml:space="preserve"> </v>
      </c>
      <c r="M115" s="64" t="str">
        <f>IF(E115=0," ",IF(D115="Hayır",VLOOKUP(H115,Katsayı!$A$1:$B$197,2),IF(D115="Evet",VLOOKUP(H115,Katsayı!$A$199:$B$235,2),0)))</f>
        <v xml:space="preserve"> </v>
      </c>
      <c r="N115" s="82" t="str">
        <f t="shared" si="12"/>
        <v xml:space="preserve"> </v>
      </c>
      <c r="O115" s="83" t="str">
        <f t="shared" si="13"/>
        <v xml:space="preserve"> </v>
      </c>
      <c r="P115" s="83" t="str">
        <f t="shared" si="19"/>
        <v xml:space="preserve"> </v>
      </c>
      <c r="Q115" s="83" t="str">
        <f t="shared" si="14"/>
        <v xml:space="preserve"> </v>
      </c>
      <c r="R115" s="82" t="str">
        <f t="shared" si="15"/>
        <v xml:space="preserve"> </v>
      </c>
      <c r="S115" s="82" t="str">
        <f t="shared" si="16"/>
        <v xml:space="preserve"> </v>
      </c>
      <c r="T115" s="84" t="str">
        <f t="shared" si="17"/>
        <v xml:space="preserve"> </v>
      </c>
      <c r="U115" s="77"/>
      <c r="V115" s="78"/>
      <c r="Z115" s="80"/>
      <c r="AA115" s="80"/>
      <c r="AB115" s="80"/>
    </row>
    <row r="116" spans="1:28" s="79" customFormat="1" ht="15" customHeight="1" x14ac:dyDescent="0.2">
      <c r="A116" s="46"/>
      <c r="B116" s="85"/>
      <c r="C116" s="48"/>
      <c r="D116" s="48"/>
      <c r="E116" s="86"/>
      <c r="F116" s="49"/>
      <c r="G116" s="94" t="str">
        <f t="shared" si="10"/>
        <v xml:space="preserve"> </v>
      </c>
      <c r="H116" s="88" t="str">
        <f t="shared" si="11"/>
        <v xml:space="preserve"> </v>
      </c>
      <c r="I116" s="90"/>
      <c r="J116" s="87"/>
      <c r="K116" s="51"/>
      <c r="L116" s="96" t="str">
        <f t="shared" si="18"/>
        <v xml:space="preserve"> </v>
      </c>
      <c r="M116" s="64" t="str">
        <f>IF(E116=0," ",IF(D116="Hayır",VLOOKUP(H116,Katsayı!$A$1:$B$197,2),IF(D116="Evet",VLOOKUP(H116,Katsayı!$A$199:$B$235,2),0)))</f>
        <v xml:space="preserve"> </v>
      </c>
      <c r="N116" s="82" t="str">
        <f t="shared" si="12"/>
        <v xml:space="preserve"> </v>
      </c>
      <c r="O116" s="83" t="str">
        <f t="shared" si="13"/>
        <v xml:space="preserve"> </v>
      </c>
      <c r="P116" s="83" t="str">
        <f t="shared" si="19"/>
        <v xml:space="preserve"> </v>
      </c>
      <c r="Q116" s="83" t="str">
        <f t="shared" si="14"/>
        <v xml:space="preserve"> </v>
      </c>
      <c r="R116" s="82" t="str">
        <f t="shared" si="15"/>
        <v xml:space="preserve"> </v>
      </c>
      <c r="S116" s="82" t="str">
        <f t="shared" si="16"/>
        <v xml:space="preserve"> </v>
      </c>
      <c r="T116" s="84" t="str">
        <f t="shared" si="17"/>
        <v xml:space="preserve"> </v>
      </c>
      <c r="U116" s="77"/>
      <c r="V116" s="78"/>
      <c r="Z116" s="80"/>
      <c r="AA116" s="80"/>
      <c r="AB116" s="80"/>
    </row>
    <row r="117" spans="1:28" s="79" customFormat="1" ht="15" customHeight="1" x14ac:dyDescent="0.2">
      <c r="A117" s="46"/>
      <c r="B117" s="85"/>
      <c r="C117" s="48"/>
      <c r="D117" s="48"/>
      <c r="E117" s="86"/>
      <c r="F117" s="49"/>
      <c r="G117" s="94" t="str">
        <f t="shared" si="10"/>
        <v xml:space="preserve"> </v>
      </c>
      <c r="H117" s="88" t="str">
        <f t="shared" si="11"/>
        <v xml:space="preserve"> </v>
      </c>
      <c r="I117" s="90"/>
      <c r="J117" s="87"/>
      <c r="K117" s="51"/>
      <c r="L117" s="96" t="str">
        <f t="shared" si="18"/>
        <v xml:space="preserve"> </v>
      </c>
      <c r="M117" s="64" t="str">
        <f>IF(E117=0," ",IF(D117="Hayır",VLOOKUP(H117,Katsayı!$A$1:$B$197,2),IF(D117="Evet",VLOOKUP(H117,Katsayı!$A$199:$B$235,2),0)))</f>
        <v xml:space="preserve"> </v>
      </c>
      <c r="N117" s="82" t="str">
        <f t="shared" si="12"/>
        <v xml:space="preserve"> </v>
      </c>
      <c r="O117" s="83" t="str">
        <f t="shared" si="13"/>
        <v xml:space="preserve"> </v>
      </c>
      <c r="P117" s="83" t="str">
        <f t="shared" si="19"/>
        <v xml:space="preserve"> </v>
      </c>
      <c r="Q117" s="83" t="str">
        <f t="shared" si="14"/>
        <v xml:space="preserve"> </v>
      </c>
      <c r="R117" s="82" t="str">
        <f t="shared" si="15"/>
        <v xml:space="preserve"> </v>
      </c>
      <c r="S117" s="82" t="str">
        <f t="shared" si="16"/>
        <v xml:space="preserve"> </v>
      </c>
      <c r="T117" s="84" t="str">
        <f t="shared" si="17"/>
        <v xml:space="preserve"> </v>
      </c>
      <c r="U117" s="77"/>
      <c r="V117" s="78"/>
      <c r="Z117" s="80"/>
      <c r="AA117" s="80"/>
      <c r="AB117" s="80"/>
    </row>
    <row r="118" spans="1:28" s="79" customFormat="1" ht="15" customHeight="1" x14ac:dyDescent="0.2">
      <c r="A118" s="46"/>
      <c r="B118" s="85"/>
      <c r="C118" s="48"/>
      <c r="D118" s="48"/>
      <c r="E118" s="86"/>
      <c r="F118" s="49"/>
      <c r="G118" s="94" t="str">
        <f t="shared" si="10"/>
        <v xml:space="preserve"> </v>
      </c>
      <c r="H118" s="88" t="str">
        <f t="shared" si="11"/>
        <v xml:space="preserve"> </v>
      </c>
      <c r="I118" s="90"/>
      <c r="J118" s="87"/>
      <c r="K118" s="51"/>
      <c r="L118" s="96" t="str">
        <f t="shared" si="18"/>
        <v xml:space="preserve"> </v>
      </c>
      <c r="M118" s="64" t="str">
        <f>IF(E118=0," ",IF(D118="Hayır",VLOOKUP(H118,Katsayı!$A$1:$B$197,2),IF(D118="Evet",VLOOKUP(H118,Katsayı!$A$199:$B$235,2),0)))</f>
        <v xml:space="preserve"> </v>
      </c>
      <c r="N118" s="82" t="str">
        <f t="shared" si="12"/>
        <v xml:space="preserve"> </v>
      </c>
      <c r="O118" s="83" t="str">
        <f t="shared" si="13"/>
        <v xml:space="preserve"> </v>
      </c>
      <c r="P118" s="83" t="str">
        <f t="shared" si="19"/>
        <v xml:space="preserve"> </v>
      </c>
      <c r="Q118" s="83" t="str">
        <f t="shared" si="14"/>
        <v xml:space="preserve"> </v>
      </c>
      <c r="R118" s="82" t="str">
        <f t="shared" si="15"/>
        <v xml:space="preserve"> </v>
      </c>
      <c r="S118" s="82" t="str">
        <f t="shared" si="16"/>
        <v xml:space="preserve"> </v>
      </c>
      <c r="T118" s="84" t="str">
        <f t="shared" si="17"/>
        <v xml:space="preserve"> </v>
      </c>
      <c r="U118" s="77"/>
      <c r="V118" s="78"/>
      <c r="Z118" s="80"/>
      <c r="AA118" s="80"/>
      <c r="AB118" s="80"/>
    </row>
    <row r="119" spans="1:28" s="79" customFormat="1" ht="15" customHeight="1" x14ac:dyDescent="0.2">
      <c r="A119" s="46"/>
      <c r="B119" s="47"/>
      <c r="C119" s="48"/>
      <c r="D119" s="48"/>
      <c r="E119" s="58"/>
      <c r="F119" s="49"/>
      <c r="G119" s="94" t="str">
        <f t="shared" si="10"/>
        <v xml:space="preserve"> </v>
      </c>
      <c r="H119" s="88" t="str">
        <f t="shared" si="11"/>
        <v xml:space="preserve"> </v>
      </c>
      <c r="I119" s="90"/>
      <c r="J119" s="81"/>
      <c r="K119" s="51"/>
      <c r="L119" s="96" t="str">
        <f t="shared" si="18"/>
        <v xml:space="preserve"> </v>
      </c>
      <c r="M119" s="64" t="str">
        <f>IF(E119=0," ",IF(D119="Hayır",VLOOKUP(H119,Katsayı!$A$1:$B$197,2),IF(D119="Evet",VLOOKUP(H119,Katsayı!$A$199:$B$235,2),0)))</f>
        <v xml:space="preserve"> </v>
      </c>
      <c r="N119" s="82" t="str">
        <f t="shared" si="12"/>
        <v xml:space="preserve"> </v>
      </c>
      <c r="O119" s="83" t="str">
        <f t="shared" si="13"/>
        <v xml:space="preserve"> </v>
      </c>
      <c r="P119" s="83" t="str">
        <f t="shared" si="19"/>
        <v xml:space="preserve"> </v>
      </c>
      <c r="Q119" s="83" t="str">
        <f t="shared" si="14"/>
        <v xml:space="preserve"> </v>
      </c>
      <c r="R119" s="82" t="str">
        <f t="shared" si="15"/>
        <v xml:space="preserve"> </v>
      </c>
      <c r="S119" s="82" t="str">
        <f t="shared" si="16"/>
        <v xml:space="preserve"> </v>
      </c>
      <c r="T119" s="84" t="str">
        <f t="shared" si="17"/>
        <v xml:space="preserve"> </v>
      </c>
      <c r="U119" s="77"/>
      <c r="V119" s="78"/>
      <c r="Z119" s="80"/>
      <c r="AA119" s="80"/>
      <c r="AB119" s="80"/>
    </row>
    <row r="120" spans="1:28" s="79" customFormat="1" ht="15" customHeight="1" x14ac:dyDescent="0.2">
      <c r="A120" s="46"/>
      <c r="B120" s="47"/>
      <c r="C120" s="48"/>
      <c r="D120" s="48"/>
      <c r="E120" s="58"/>
      <c r="F120" s="49"/>
      <c r="G120" s="94" t="str">
        <f t="shared" si="10"/>
        <v xml:space="preserve"> </v>
      </c>
      <c r="H120" s="88" t="str">
        <f t="shared" si="11"/>
        <v xml:space="preserve"> </v>
      </c>
      <c r="I120" s="90"/>
      <c r="J120" s="81"/>
      <c r="K120" s="51"/>
      <c r="L120" s="96" t="str">
        <f t="shared" si="18"/>
        <v xml:space="preserve"> </v>
      </c>
      <c r="M120" s="64" t="str">
        <f>IF(E120=0," ",IF(D120="Hayır",VLOOKUP(H120,Katsayı!$A$1:$B$197,2),IF(D120="Evet",VLOOKUP(H120,Katsayı!$A$199:$B$235,2),0)))</f>
        <v xml:space="preserve"> </v>
      </c>
      <c r="N120" s="82" t="str">
        <f t="shared" si="12"/>
        <v xml:space="preserve"> </v>
      </c>
      <c r="O120" s="83" t="str">
        <f t="shared" si="13"/>
        <v xml:space="preserve"> </v>
      </c>
      <c r="P120" s="83" t="str">
        <f t="shared" si="19"/>
        <v xml:space="preserve"> </v>
      </c>
      <c r="Q120" s="83" t="str">
        <f t="shared" si="14"/>
        <v xml:space="preserve"> </v>
      </c>
      <c r="R120" s="82" t="str">
        <f t="shared" si="15"/>
        <v xml:space="preserve"> </v>
      </c>
      <c r="S120" s="82" t="str">
        <f t="shared" si="16"/>
        <v xml:space="preserve"> </v>
      </c>
      <c r="T120" s="84" t="str">
        <f t="shared" si="17"/>
        <v xml:space="preserve"> </v>
      </c>
      <c r="U120" s="77"/>
      <c r="V120" s="78"/>
      <c r="Z120" s="80"/>
      <c r="AA120" s="80"/>
      <c r="AB120" s="80"/>
    </row>
    <row r="121" spans="1:28" s="79" customFormat="1" ht="15" customHeight="1" x14ac:dyDescent="0.2">
      <c r="A121" s="46"/>
      <c r="B121" s="47"/>
      <c r="C121" s="48"/>
      <c r="D121" s="48"/>
      <c r="E121" s="58"/>
      <c r="F121" s="49"/>
      <c r="G121" s="94" t="str">
        <f t="shared" si="10"/>
        <v xml:space="preserve"> </v>
      </c>
      <c r="H121" s="88" t="str">
        <f t="shared" si="11"/>
        <v xml:space="preserve"> </v>
      </c>
      <c r="I121" s="90"/>
      <c r="J121" s="81"/>
      <c r="K121" s="51"/>
      <c r="L121" s="96" t="str">
        <f t="shared" si="18"/>
        <v xml:space="preserve"> </v>
      </c>
      <c r="M121" s="64" t="str">
        <f>IF(E121=0," ",IF(D121="Hayır",VLOOKUP(H121,Katsayı!$A$1:$B$197,2),IF(D121="Evet",VLOOKUP(H121,Katsayı!$A$199:$B$235,2),0)))</f>
        <v xml:space="preserve"> </v>
      </c>
      <c r="N121" s="82" t="str">
        <f t="shared" si="12"/>
        <v xml:space="preserve"> </v>
      </c>
      <c r="O121" s="83" t="str">
        <f t="shared" si="13"/>
        <v xml:space="preserve"> </v>
      </c>
      <c r="P121" s="83" t="str">
        <f t="shared" si="19"/>
        <v xml:space="preserve"> </v>
      </c>
      <c r="Q121" s="83" t="str">
        <f t="shared" si="14"/>
        <v xml:space="preserve"> </v>
      </c>
      <c r="R121" s="82" t="str">
        <f t="shared" si="15"/>
        <v xml:space="preserve"> </v>
      </c>
      <c r="S121" s="82" t="str">
        <f t="shared" si="16"/>
        <v xml:space="preserve"> </v>
      </c>
      <c r="T121" s="84" t="str">
        <f t="shared" si="17"/>
        <v xml:space="preserve"> </v>
      </c>
      <c r="U121" s="77"/>
      <c r="V121" s="78"/>
      <c r="Z121" s="80"/>
      <c r="AA121" s="80"/>
      <c r="AB121" s="80"/>
    </row>
    <row r="122" spans="1:28" s="79" customFormat="1" ht="15" customHeight="1" x14ac:dyDescent="0.2">
      <c r="A122" s="46"/>
      <c r="B122" s="47"/>
      <c r="C122" s="48"/>
      <c r="D122" s="48"/>
      <c r="E122" s="58"/>
      <c r="F122" s="49"/>
      <c r="G122" s="94" t="str">
        <f t="shared" si="10"/>
        <v xml:space="preserve"> </v>
      </c>
      <c r="H122" s="88" t="str">
        <f t="shared" si="11"/>
        <v xml:space="preserve"> </v>
      </c>
      <c r="I122" s="90"/>
      <c r="J122" s="81"/>
      <c r="K122" s="51"/>
      <c r="L122" s="96" t="str">
        <f t="shared" si="18"/>
        <v xml:space="preserve"> </v>
      </c>
      <c r="M122" s="64" t="str">
        <f>IF(E122=0," ",IF(D122="Hayır",VLOOKUP(H122,Katsayı!$A$1:$B$197,2),IF(D122="Evet",VLOOKUP(H122,Katsayı!$A$199:$B$235,2),0)))</f>
        <v xml:space="preserve"> </v>
      </c>
      <c r="N122" s="82" t="str">
        <f t="shared" si="12"/>
        <v xml:space="preserve"> </v>
      </c>
      <c r="O122" s="83" t="str">
        <f t="shared" si="13"/>
        <v xml:space="preserve"> </v>
      </c>
      <c r="P122" s="83" t="str">
        <f t="shared" si="19"/>
        <v xml:space="preserve"> </v>
      </c>
      <c r="Q122" s="83" t="str">
        <f t="shared" si="14"/>
        <v xml:space="preserve"> </v>
      </c>
      <c r="R122" s="82" t="str">
        <f t="shared" si="15"/>
        <v xml:space="preserve"> </v>
      </c>
      <c r="S122" s="82" t="str">
        <f t="shared" si="16"/>
        <v xml:space="preserve"> </v>
      </c>
      <c r="T122" s="84" t="str">
        <f t="shared" si="17"/>
        <v xml:space="preserve"> </v>
      </c>
      <c r="U122" s="77"/>
      <c r="V122" s="78"/>
      <c r="Z122" s="80"/>
      <c r="AA122" s="80"/>
      <c r="AB122" s="80"/>
    </row>
    <row r="123" spans="1:28" s="79" customFormat="1" ht="15" customHeight="1" x14ac:dyDescent="0.2">
      <c r="A123" s="46"/>
      <c r="B123" s="47"/>
      <c r="C123" s="48"/>
      <c r="D123" s="48"/>
      <c r="E123" s="58"/>
      <c r="F123" s="49"/>
      <c r="G123" s="94" t="str">
        <f t="shared" si="10"/>
        <v xml:space="preserve"> </v>
      </c>
      <c r="H123" s="88" t="str">
        <f t="shared" si="11"/>
        <v xml:space="preserve"> </v>
      </c>
      <c r="I123" s="90"/>
      <c r="J123" s="81"/>
      <c r="K123" s="51"/>
      <c r="L123" s="96" t="str">
        <f t="shared" si="18"/>
        <v xml:space="preserve"> </v>
      </c>
      <c r="M123" s="64" t="str">
        <f>IF(E123=0," ",IF(D123="Hayır",VLOOKUP(H123,Katsayı!$A$1:$B$197,2),IF(D123="Evet",VLOOKUP(H123,Katsayı!$A$199:$B$235,2),0)))</f>
        <v xml:space="preserve"> </v>
      </c>
      <c r="N123" s="82" t="str">
        <f t="shared" si="12"/>
        <v xml:space="preserve"> </v>
      </c>
      <c r="O123" s="83" t="str">
        <f t="shared" si="13"/>
        <v xml:space="preserve"> </v>
      </c>
      <c r="P123" s="83" t="str">
        <f t="shared" si="19"/>
        <v xml:space="preserve"> </v>
      </c>
      <c r="Q123" s="83" t="str">
        <f t="shared" si="14"/>
        <v xml:space="preserve"> </v>
      </c>
      <c r="R123" s="82" t="str">
        <f t="shared" si="15"/>
        <v xml:space="preserve"> </v>
      </c>
      <c r="S123" s="82" t="str">
        <f t="shared" si="16"/>
        <v xml:space="preserve"> </v>
      </c>
      <c r="T123" s="84" t="str">
        <f t="shared" si="17"/>
        <v xml:space="preserve"> </v>
      </c>
      <c r="U123" s="77"/>
      <c r="V123" s="78"/>
      <c r="Z123" s="80"/>
      <c r="AA123" s="80"/>
      <c r="AB123" s="80"/>
    </row>
    <row r="124" spans="1:28" s="79" customFormat="1" ht="15" customHeight="1" x14ac:dyDescent="0.2">
      <c r="A124" s="46"/>
      <c r="B124" s="47"/>
      <c r="C124" s="48"/>
      <c r="D124" s="48"/>
      <c r="E124" s="58"/>
      <c r="F124" s="49"/>
      <c r="G124" s="94" t="str">
        <f t="shared" si="10"/>
        <v xml:space="preserve"> </v>
      </c>
      <c r="H124" s="88" t="str">
        <f t="shared" si="11"/>
        <v xml:space="preserve"> </v>
      </c>
      <c r="I124" s="90"/>
      <c r="J124" s="81"/>
      <c r="K124" s="51"/>
      <c r="L124" s="96" t="str">
        <f t="shared" si="18"/>
        <v xml:space="preserve"> </v>
      </c>
      <c r="M124" s="64" t="str">
        <f>IF(E124=0," ",IF(D124="Hayır",VLOOKUP(H124,Katsayı!$A$1:$B$197,2),IF(D124="Evet",VLOOKUP(H124,Katsayı!$A$199:$B$235,2),0)))</f>
        <v xml:space="preserve"> </v>
      </c>
      <c r="N124" s="82" t="str">
        <f t="shared" si="12"/>
        <v xml:space="preserve"> </v>
      </c>
      <c r="O124" s="83" t="str">
        <f t="shared" si="13"/>
        <v xml:space="preserve"> </v>
      </c>
      <c r="P124" s="83" t="str">
        <f t="shared" si="19"/>
        <v xml:space="preserve"> </v>
      </c>
      <c r="Q124" s="83" t="str">
        <f t="shared" si="14"/>
        <v xml:space="preserve"> </v>
      </c>
      <c r="R124" s="82" t="str">
        <f t="shared" si="15"/>
        <v xml:space="preserve"> </v>
      </c>
      <c r="S124" s="82" t="str">
        <f t="shared" si="16"/>
        <v xml:space="preserve"> </v>
      </c>
      <c r="T124" s="84" t="str">
        <f t="shared" si="17"/>
        <v xml:space="preserve"> </v>
      </c>
      <c r="U124" s="77"/>
      <c r="V124" s="78"/>
      <c r="Z124" s="80"/>
      <c r="AA124" s="80"/>
      <c r="AB124" s="80"/>
    </row>
    <row r="125" spans="1:28" s="79" customFormat="1" ht="15" customHeight="1" x14ac:dyDescent="0.2">
      <c r="A125" s="46"/>
      <c r="B125" s="47"/>
      <c r="C125" s="48"/>
      <c r="D125" s="48"/>
      <c r="E125" s="58"/>
      <c r="F125" s="50"/>
      <c r="G125" s="94" t="str">
        <f t="shared" si="10"/>
        <v xml:space="preserve"> </v>
      </c>
      <c r="H125" s="88" t="str">
        <f t="shared" si="11"/>
        <v xml:space="preserve"> </v>
      </c>
      <c r="I125" s="90"/>
      <c r="J125" s="81"/>
      <c r="K125" s="51"/>
      <c r="L125" s="96" t="str">
        <f t="shared" si="18"/>
        <v xml:space="preserve"> </v>
      </c>
      <c r="M125" s="64" t="str">
        <f>IF(E125=0," ",IF(D125="Hayır",VLOOKUP(H125,Katsayı!$A$1:$B$197,2),IF(D125="Evet",VLOOKUP(H125,Katsayı!$A$199:$B$235,2),0)))</f>
        <v xml:space="preserve"> </v>
      </c>
      <c r="N125" s="82" t="str">
        <f t="shared" si="12"/>
        <v xml:space="preserve"> </v>
      </c>
      <c r="O125" s="83" t="str">
        <f t="shared" si="13"/>
        <v xml:space="preserve"> </v>
      </c>
      <c r="P125" s="83" t="str">
        <f t="shared" si="19"/>
        <v xml:space="preserve"> </v>
      </c>
      <c r="Q125" s="83" t="str">
        <f t="shared" si="14"/>
        <v xml:space="preserve"> </v>
      </c>
      <c r="R125" s="82" t="str">
        <f t="shared" si="15"/>
        <v xml:space="preserve"> </v>
      </c>
      <c r="S125" s="82" t="str">
        <f t="shared" si="16"/>
        <v xml:space="preserve"> </v>
      </c>
      <c r="T125" s="84" t="str">
        <f t="shared" si="17"/>
        <v xml:space="preserve"> </v>
      </c>
      <c r="U125" s="77"/>
      <c r="V125" s="78"/>
      <c r="Z125" s="80"/>
      <c r="AA125" s="80"/>
      <c r="AB125" s="80"/>
    </row>
    <row r="126" spans="1:28" s="79" customFormat="1" ht="15" customHeight="1" x14ac:dyDescent="0.2">
      <c r="A126" s="46"/>
      <c r="B126" s="47"/>
      <c r="C126" s="48"/>
      <c r="D126" s="48"/>
      <c r="E126" s="58"/>
      <c r="F126" s="50"/>
      <c r="G126" s="94" t="str">
        <f t="shared" si="10"/>
        <v xml:space="preserve"> </v>
      </c>
      <c r="H126" s="88" t="str">
        <f t="shared" si="11"/>
        <v xml:space="preserve"> </v>
      </c>
      <c r="I126" s="90"/>
      <c r="J126" s="81"/>
      <c r="K126" s="51"/>
      <c r="L126" s="96" t="str">
        <f t="shared" si="18"/>
        <v xml:space="preserve"> </v>
      </c>
      <c r="M126" s="64" t="str">
        <f>IF(E126=0," ",IF(D126="Hayır",VLOOKUP(H126,Katsayı!$A$1:$B$197,2),IF(D126="Evet",VLOOKUP(H126,Katsayı!$A$199:$B$235,2),0)))</f>
        <v xml:space="preserve"> </v>
      </c>
      <c r="N126" s="82" t="str">
        <f t="shared" si="12"/>
        <v xml:space="preserve"> </v>
      </c>
      <c r="O126" s="83" t="str">
        <f t="shared" si="13"/>
        <v xml:space="preserve"> </v>
      </c>
      <c r="P126" s="83" t="str">
        <f t="shared" si="19"/>
        <v xml:space="preserve"> </v>
      </c>
      <c r="Q126" s="83" t="str">
        <f t="shared" si="14"/>
        <v xml:space="preserve"> </v>
      </c>
      <c r="R126" s="82" t="str">
        <f t="shared" si="15"/>
        <v xml:space="preserve"> </v>
      </c>
      <c r="S126" s="82" t="str">
        <f t="shared" si="16"/>
        <v xml:space="preserve"> </v>
      </c>
      <c r="T126" s="84" t="str">
        <f t="shared" si="17"/>
        <v xml:space="preserve"> </v>
      </c>
      <c r="U126" s="77"/>
      <c r="V126" s="78"/>
      <c r="Z126" s="80"/>
      <c r="AA126" s="80"/>
      <c r="AB126" s="80"/>
    </row>
    <row r="127" spans="1:28" s="79" customFormat="1" ht="15" customHeight="1" x14ac:dyDescent="0.2">
      <c r="A127" s="46"/>
      <c r="B127" s="47"/>
      <c r="C127" s="48"/>
      <c r="D127" s="48"/>
      <c r="E127" s="58"/>
      <c r="F127" s="50"/>
      <c r="G127" s="94" t="str">
        <f t="shared" si="10"/>
        <v xml:space="preserve"> </v>
      </c>
      <c r="H127" s="88" t="str">
        <f t="shared" si="11"/>
        <v xml:space="preserve"> </v>
      </c>
      <c r="I127" s="90"/>
      <c r="J127" s="81"/>
      <c r="K127" s="51"/>
      <c r="L127" s="96" t="str">
        <f t="shared" si="18"/>
        <v xml:space="preserve"> </v>
      </c>
      <c r="M127" s="64" t="str">
        <f>IF(E127=0," ",IF(D127="Hayır",VLOOKUP(H127,Katsayı!$A$1:$B$197,2),IF(D127="Evet",VLOOKUP(H127,Katsayı!$A$199:$B$235,2),0)))</f>
        <v xml:space="preserve"> </v>
      </c>
      <c r="N127" s="82" t="str">
        <f t="shared" si="12"/>
        <v xml:space="preserve"> </v>
      </c>
      <c r="O127" s="83" t="str">
        <f t="shared" si="13"/>
        <v xml:space="preserve"> </v>
      </c>
      <c r="P127" s="83" t="str">
        <f t="shared" si="19"/>
        <v xml:space="preserve"> </v>
      </c>
      <c r="Q127" s="83" t="str">
        <f t="shared" si="14"/>
        <v xml:space="preserve"> </v>
      </c>
      <c r="R127" s="82" t="str">
        <f t="shared" si="15"/>
        <v xml:space="preserve"> </v>
      </c>
      <c r="S127" s="82" t="str">
        <f t="shared" si="16"/>
        <v xml:space="preserve"> </v>
      </c>
      <c r="T127" s="84" t="str">
        <f t="shared" si="17"/>
        <v xml:space="preserve"> </v>
      </c>
      <c r="U127" s="77"/>
      <c r="V127" s="78"/>
      <c r="Z127" s="80"/>
      <c r="AA127" s="80"/>
      <c r="AB127" s="80"/>
    </row>
    <row r="128" spans="1:28" s="79" customFormat="1" ht="15" customHeight="1" x14ac:dyDescent="0.2">
      <c r="A128" s="46"/>
      <c r="B128" s="47"/>
      <c r="C128" s="48"/>
      <c r="D128" s="48"/>
      <c r="E128" s="58"/>
      <c r="F128" s="50"/>
      <c r="G128" s="94" t="str">
        <f t="shared" si="10"/>
        <v xml:space="preserve"> </v>
      </c>
      <c r="H128" s="88" t="str">
        <f t="shared" si="11"/>
        <v xml:space="preserve"> </v>
      </c>
      <c r="I128" s="90"/>
      <c r="J128" s="81"/>
      <c r="K128" s="51"/>
      <c r="L128" s="96" t="str">
        <f t="shared" si="18"/>
        <v xml:space="preserve"> </v>
      </c>
      <c r="M128" s="64" t="str">
        <f>IF(E128=0," ",IF(D128="Hayır",VLOOKUP(H128,Katsayı!$A$1:$B$197,2),IF(D128="Evet",VLOOKUP(H128,Katsayı!$A$199:$B$235,2),0)))</f>
        <v xml:space="preserve"> </v>
      </c>
      <c r="N128" s="82" t="str">
        <f t="shared" si="12"/>
        <v xml:space="preserve"> </v>
      </c>
      <c r="O128" s="83" t="str">
        <f t="shared" si="13"/>
        <v xml:space="preserve"> </v>
      </c>
      <c r="P128" s="83" t="str">
        <f t="shared" si="19"/>
        <v xml:space="preserve"> </v>
      </c>
      <c r="Q128" s="83" t="str">
        <f t="shared" si="14"/>
        <v xml:space="preserve"> </v>
      </c>
      <c r="R128" s="82" t="str">
        <f t="shared" si="15"/>
        <v xml:space="preserve"> </v>
      </c>
      <c r="S128" s="82" t="str">
        <f t="shared" si="16"/>
        <v xml:space="preserve"> </v>
      </c>
      <c r="T128" s="84" t="str">
        <f t="shared" si="17"/>
        <v xml:space="preserve"> </v>
      </c>
      <c r="U128" s="77"/>
      <c r="V128" s="78"/>
      <c r="Z128" s="80"/>
      <c r="AA128" s="80"/>
      <c r="AB128" s="80"/>
    </row>
    <row r="129" spans="1:28" s="79" customFormat="1" ht="15" customHeight="1" x14ac:dyDescent="0.2">
      <c r="A129" s="46"/>
      <c r="B129" s="47"/>
      <c r="C129" s="48"/>
      <c r="D129" s="48"/>
      <c r="E129" s="58"/>
      <c r="F129" s="50"/>
      <c r="G129" s="94" t="str">
        <f t="shared" si="10"/>
        <v xml:space="preserve"> </v>
      </c>
      <c r="H129" s="88" t="str">
        <f t="shared" si="11"/>
        <v xml:space="preserve"> </v>
      </c>
      <c r="I129" s="90"/>
      <c r="J129" s="81"/>
      <c r="K129" s="51"/>
      <c r="L129" s="96" t="str">
        <f t="shared" si="18"/>
        <v xml:space="preserve"> </v>
      </c>
      <c r="M129" s="64" t="str">
        <f>IF(E129=0," ",IF(D129="Hayır",VLOOKUP(H129,Katsayı!$A$1:$B$197,2),IF(D129="Evet",VLOOKUP(H129,Katsayı!$A$199:$B$235,2),0)))</f>
        <v xml:space="preserve"> </v>
      </c>
      <c r="N129" s="82" t="str">
        <f t="shared" si="12"/>
        <v xml:space="preserve"> </v>
      </c>
      <c r="O129" s="83" t="str">
        <f t="shared" si="13"/>
        <v xml:space="preserve"> </v>
      </c>
      <c r="P129" s="83" t="str">
        <f t="shared" si="19"/>
        <v xml:space="preserve"> </v>
      </c>
      <c r="Q129" s="83" t="str">
        <f t="shared" si="14"/>
        <v xml:space="preserve"> </v>
      </c>
      <c r="R129" s="82" t="str">
        <f t="shared" si="15"/>
        <v xml:space="preserve"> </v>
      </c>
      <c r="S129" s="82" t="str">
        <f t="shared" si="16"/>
        <v xml:space="preserve"> </v>
      </c>
      <c r="T129" s="84" t="str">
        <f t="shared" si="17"/>
        <v xml:space="preserve"> </v>
      </c>
      <c r="U129" s="77"/>
      <c r="V129" s="78"/>
      <c r="Z129" s="80"/>
      <c r="AA129" s="80"/>
      <c r="AB129" s="80"/>
    </row>
    <row r="130" spans="1:28" s="79" customFormat="1" ht="15" customHeight="1" x14ac:dyDescent="0.2">
      <c r="A130" s="46"/>
      <c r="B130" s="47"/>
      <c r="C130" s="48"/>
      <c r="D130" s="48"/>
      <c r="E130" s="58"/>
      <c r="F130" s="50"/>
      <c r="G130" s="94" t="str">
        <f t="shared" si="10"/>
        <v xml:space="preserve"> </v>
      </c>
      <c r="H130" s="88" t="str">
        <f t="shared" si="11"/>
        <v xml:space="preserve"> </v>
      </c>
      <c r="I130" s="90"/>
      <c r="J130" s="81"/>
      <c r="K130" s="51"/>
      <c r="L130" s="96" t="str">
        <f t="shared" si="18"/>
        <v xml:space="preserve"> </v>
      </c>
      <c r="M130" s="64" t="str">
        <f>IF(E130=0," ",IF(D130="Hayır",VLOOKUP(H130,Katsayı!$A$1:$B$197,2),IF(D130="Evet",VLOOKUP(H130,Katsayı!$A$199:$B$235,2),0)))</f>
        <v xml:space="preserve"> </v>
      </c>
      <c r="N130" s="82" t="str">
        <f t="shared" si="12"/>
        <v xml:space="preserve"> </v>
      </c>
      <c r="O130" s="83" t="str">
        <f t="shared" si="13"/>
        <v xml:space="preserve"> </v>
      </c>
      <c r="P130" s="83" t="str">
        <f t="shared" si="19"/>
        <v xml:space="preserve"> </v>
      </c>
      <c r="Q130" s="83" t="str">
        <f t="shared" si="14"/>
        <v xml:space="preserve"> </v>
      </c>
      <c r="R130" s="82" t="str">
        <f t="shared" si="15"/>
        <v xml:space="preserve"> </v>
      </c>
      <c r="S130" s="82" t="str">
        <f t="shared" si="16"/>
        <v xml:space="preserve"> </v>
      </c>
      <c r="T130" s="84" t="str">
        <f t="shared" si="17"/>
        <v xml:space="preserve"> </v>
      </c>
      <c r="U130" s="77"/>
      <c r="V130" s="78"/>
      <c r="Z130" s="80"/>
      <c r="AA130" s="80"/>
      <c r="AB130" s="80"/>
    </row>
    <row r="131" spans="1:28" s="79" customFormat="1" ht="15" customHeight="1" x14ac:dyDescent="0.2">
      <c r="A131" s="46"/>
      <c r="B131" s="47"/>
      <c r="C131" s="48"/>
      <c r="D131" s="48"/>
      <c r="E131" s="58"/>
      <c r="F131" s="50"/>
      <c r="G131" s="94" t="str">
        <f t="shared" si="10"/>
        <v xml:space="preserve"> </v>
      </c>
      <c r="H131" s="88" t="str">
        <f t="shared" si="11"/>
        <v xml:space="preserve"> </v>
      </c>
      <c r="I131" s="90"/>
      <c r="J131" s="81"/>
      <c r="K131" s="51"/>
      <c r="L131" s="96" t="str">
        <f t="shared" si="18"/>
        <v xml:space="preserve"> </v>
      </c>
      <c r="M131" s="64" t="str">
        <f>IF(E131=0," ",IF(D131="Hayır",VLOOKUP(H131,Katsayı!$A$1:$B$197,2),IF(D131="Evet",VLOOKUP(H131,Katsayı!$A$199:$B$235,2),0)))</f>
        <v xml:space="preserve"> </v>
      </c>
      <c r="N131" s="82" t="str">
        <f t="shared" si="12"/>
        <v xml:space="preserve"> </v>
      </c>
      <c r="O131" s="83" t="str">
        <f t="shared" si="13"/>
        <v xml:space="preserve"> </v>
      </c>
      <c r="P131" s="83" t="str">
        <f t="shared" si="19"/>
        <v xml:space="preserve"> </v>
      </c>
      <c r="Q131" s="83" t="str">
        <f t="shared" si="14"/>
        <v xml:space="preserve"> </v>
      </c>
      <c r="R131" s="82" t="str">
        <f t="shared" si="15"/>
        <v xml:space="preserve"> </v>
      </c>
      <c r="S131" s="82" t="str">
        <f t="shared" si="16"/>
        <v xml:space="preserve"> </v>
      </c>
      <c r="T131" s="84" t="str">
        <f t="shared" si="17"/>
        <v xml:space="preserve"> </v>
      </c>
      <c r="U131" s="77"/>
      <c r="V131" s="78"/>
      <c r="Z131" s="80"/>
      <c r="AA131" s="80"/>
      <c r="AB131" s="80"/>
    </row>
    <row r="132" spans="1:28" s="79" customFormat="1" ht="15" customHeight="1" x14ac:dyDescent="0.2">
      <c r="A132" s="46"/>
      <c r="B132" s="47"/>
      <c r="C132" s="48"/>
      <c r="D132" s="48"/>
      <c r="E132" s="58"/>
      <c r="F132" s="50"/>
      <c r="G132" s="94" t="str">
        <f t="shared" si="10"/>
        <v xml:space="preserve"> </v>
      </c>
      <c r="H132" s="88" t="str">
        <f t="shared" si="11"/>
        <v xml:space="preserve"> </v>
      </c>
      <c r="I132" s="90"/>
      <c r="J132" s="81"/>
      <c r="K132" s="51"/>
      <c r="L132" s="96" t="str">
        <f t="shared" si="18"/>
        <v xml:space="preserve"> </v>
      </c>
      <c r="M132" s="64" t="str">
        <f>IF(E132=0," ",IF(D132="Hayır",VLOOKUP(H132,Katsayı!$A$1:$B$197,2),IF(D132="Evet",VLOOKUP(H132,Katsayı!$A$199:$B$235,2),0)))</f>
        <v xml:space="preserve"> </v>
      </c>
      <c r="N132" s="82" t="str">
        <f t="shared" si="12"/>
        <v xml:space="preserve"> </v>
      </c>
      <c r="O132" s="83" t="str">
        <f t="shared" si="13"/>
        <v xml:space="preserve"> </v>
      </c>
      <c r="P132" s="83" t="str">
        <f t="shared" si="19"/>
        <v xml:space="preserve"> </v>
      </c>
      <c r="Q132" s="83" t="str">
        <f t="shared" si="14"/>
        <v xml:space="preserve"> </v>
      </c>
      <c r="R132" s="82" t="str">
        <f t="shared" si="15"/>
        <v xml:space="preserve"> </v>
      </c>
      <c r="S132" s="82" t="str">
        <f t="shared" si="16"/>
        <v xml:space="preserve"> </v>
      </c>
      <c r="T132" s="84" t="str">
        <f t="shared" si="17"/>
        <v xml:space="preserve"> </v>
      </c>
      <c r="U132" s="77"/>
      <c r="V132" s="78"/>
      <c r="Z132" s="80"/>
      <c r="AA132" s="80"/>
      <c r="AB132" s="80"/>
    </row>
    <row r="133" spans="1:28" s="79" customFormat="1" ht="15" customHeight="1" x14ac:dyDescent="0.2">
      <c r="A133" s="46"/>
      <c r="B133" s="47"/>
      <c r="C133" s="48"/>
      <c r="D133" s="48"/>
      <c r="E133" s="58"/>
      <c r="F133" s="50"/>
      <c r="G133" s="94" t="str">
        <f t="shared" si="10"/>
        <v xml:space="preserve"> </v>
      </c>
      <c r="H133" s="88" t="str">
        <f t="shared" si="11"/>
        <v xml:space="preserve"> </v>
      </c>
      <c r="I133" s="90"/>
      <c r="J133" s="81"/>
      <c r="K133" s="51"/>
      <c r="L133" s="96" t="str">
        <f t="shared" si="18"/>
        <v xml:space="preserve"> </v>
      </c>
      <c r="M133" s="64" t="str">
        <f>IF(E133=0," ",IF(D133="Hayır",VLOOKUP(H133,Katsayı!$A$1:$B$197,2),IF(D133="Evet",VLOOKUP(H133,Katsayı!$A$199:$B$235,2),0)))</f>
        <v xml:space="preserve"> </v>
      </c>
      <c r="N133" s="82" t="str">
        <f t="shared" si="12"/>
        <v xml:space="preserve"> </v>
      </c>
      <c r="O133" s="83" t="str">
        <f t="shared" si="13"/>
        <v xml:space="preserve"> </v>
      </c>
      <c r="P133" s="83" t="str">
        <f t="shared" si="19"/>
        <v xml:space="preserve"> </v>
      </c>
      <c r="Q133" s="83" t="str">
        <f t="shared" si="14"/>
        <v xml:space="preserve"> </v>
      </c>
      <c r="R133" s="82" t="str">
        <f t="shared" si="15"/>
        <v xml:space="preserve"> </v>
      </c>
      <c r="S133" s="82" t="str">
        <f t="shared" si="16"/>
        <v xml:space="preserve"> </v>
      </c>
      <c r="T133" s="84" t="str">
        <f t="shared" si="17"/>
        <v xml:space="preserve"> </v>
      </c>
      <c r="U133" s="77"/>
      <c r="V133" s="78"/>
      <c r="Z133" s="80"/>
      <c r="AA133" s="80"/>
      <c r="AB133" s="80"/>
    </row>
    <row r="134" spans="1:28" s="79" customFormat="1" ht="15" customHeight="1" x14ac:dyDescent="0.2">
      <c r="A134" s="46"/>
      <c r="B134" s="47"/>
      <c r="C134" s="48"/>
      <c r="D134" s="48"/>
      <c r="E134" s="58"/>
      <c r="F134" s="50"/>
      <c r="G134" s="94" t="str">
        <f t="shared" si="10"/>
        <v xml:space="preserve"> </v>
      </c>
      <c r="H134" s="88" t="str">
        <f t="shared" si="11"/>
        <v xml:space="preserve"> </v>
      </c>
      <c r="I134" s="90"/>
      <c r="J134" s="81"/>
      <c r="K134" s="51"/>
      <c r="L134" s="96" t="str">
        <f t="shared" si="18"/>
        <v xml:space="preserve"> </v>
      </c>
      <c r="M134" s="64" t="str">
        <f>IF(E134=0," ",IF(D134="Hayır",VLOOKUP(H134,Katsayı!$A$1:$B$197,2),IF(D134="Evet",VLOOKUP(H134,Katsayı!$A$199:$B$235,2),0)))</f>
        <v xml:space="preserve"> </v>
      </c>
      <c r="N134" s="82" t="str">
        <f t="shared" si="12"/>
        <v xml:space="preserve"> </v>
      </c>
      <c r="O134" s="83" t="str">
        <f t="shared" si="13"/>
        <v xml:space="preserve"> </v>
      </c>
      <c r="P134" s="83" t="str">
        <f t="shared" si="19"/>
        <v xml:space="preserve"> </v>
      </c>
      <c r="Q134" s="83" t="str">
        <f t="shared" si="14"/>
        <v xml:space="preserve"> </v>
      </c>
      <c r="R134" s="82" t="str">
        <f t="shared" si="15"/>
        <v xml:space="preserve"> </v>
      </c>
      <c r="S134" s="82" t="str">
        <f t="shared" si="16"/>
        <v xml:space="preserve"> </v>
      </c>
      <c r="T134" s="84" t="str">
        <f t="shared" si="17"/>
        <v xml:space="preserve"> </v>
      </c>
      <c r="U134" s="77"/>
      <c r="V134" s="78"/>
      <c r="Z134" s="80"/>
      <c r="AA134" s="80"/>
      <c r="AB134" s="80"/>
    </row>
    <row r="135" spans="1:28" s="79" customFormat="1" ht="15" customHeight="1" x14ac:dyDescent="0.2">
      <c r="A135" s="46"/>
      <c r="B135" s="47"/>
      <c r="C135" s="48"/>
      <c r="D135" s="48"/>
      <c r="E135" s="58"/>
      <c r="F135" s="50"/>
      <c r="G135" s="94" t="str">
        <f t="shared" ref="G135:G198" si="20">IF(E135&gt;0,IF(AND(MONTH(E135)=1,DAY(E135)&gt;=27),E135+28,IF(AND(MONTH(E135)=1,DAY(E135)=1),E135+31,IF(AND(MONTH(E135)=3,DAY(E135)=1),E135+31,IF(AND(MONTH(E135)=5,DAY(E135)=1),E135+31,IF(AND(MONTH(E135)=7,DAY(E135)=1),E135+31,IF(AND(MONTH(E135)=8,DAY(E135)=1),E135+31,IF(AND(MONTH(E135)=10,DAY(E135)=1),E135+31,IF(AND(MONTH(E135)=12,DAY(E135)=1),E135+31,IF(DAY(E135)=31,E135+30,E135+31)))))))))," ")</f>
        <v xml:space="preserve"> </v>
      </c>
      <c r="H135" s="88" t="str">
        <f t="shared" ref="H135:H198" si="21">IF(E135&gt;0,IF(D135="Evet",43221,IF(E135&lt;=38352,38352+30,IF(E135&gt;44316,44346,G135)))," ")</f>
        <v xml:space="preserve"> </v>
      </c>
      <c r="I135" s="90"/>
      <c r="J135" s="81"/>
      <c r="K135" s="51"/>
      <c r="L135" s="96" t="str">
        <f t="shared" si="18"/>
        <v xml:space="preserve"> </v>
      </c>
      <c r="M135" s="64" t="str">
        <f>IF(E135=0," ",IF(D135="Hayır",VLOOKUP(H135,Katsayı!$A$1:$B$197,2),IF(D135="Evet",VLOOKUP(H135,Katsayı!$A$199:$B$235,2),0)))</f>
        <v xml:space="preserve"> </v>
      </c>
      <c r="N135" s="82" t="str">
        <f t="shared" ref="N135:N198" si="22">IF(E135=0," ",J135*M135)</f>
        <v xml:space="preserve"> </v>
      </c>
      <c r="O135" s="83" t="str">
        <f t="shared" ref="O135:O198" si="23">IF(J135&lt;=0," ",IF(N135&lt;=0," ",K135*M135))</f>
        <v xml:space="preserve"> </v>
      </c>
      <c r="P135" s="83" t="str">
        <f t="shared" si="19"/>
        <v xml:space="preserve"> </v>
      </c>
      <c r="Q135" s="83" t="str">
        <f t="shared" ref="Q135:Q198" si="24">IF(E135=0," ",N135-J135)</f>
        <v xml:space="preserve"> </v>
      </c>
      <c r="R135" s="82" t="str">
        <f t="shared" ref="R135:R198" si="25">IF(K135=0," ",O135-K135)</f>
        <v xml:space="preserve"> </v>
      </c>
      <c r="S135" s="82" t="str">
        <f t="shared" ref="S135:S198" si="26">IF(J135&lt;=0," ",IF(R135=" ",Q135,Q135-R135))</f>
        <v xml:space="preserve"> </v>
      </c>
      <c r="T135" s="84" t="str">
        <f t="shared" ref="T135:T198" si="27">IF(J135&gt;0,S135*0.02," ")</f>
        <v xml:space="preserve"> </v>
      </c>
      <c r="U135" s="77"/>
      <c r="V135" s="78"/>
      <c r="Z135" s="80"/>
      <c r="AA135" s="80"/>
      <c r="AB135" s="80"/>
    </row>
    <row r="136" spans="1:28" s="79" customFormat="1" ht="15" customHeight="1" x14ac:dyDescent="0.2">
      <c r="A136" s="46"/>
      <c r="B136" s="47"/>
      <c r="C136" s="48"/>
      <c r="D136" s="48"/>
      <c r="E136" s="58"/>
      <c r="F136" s="50"/>
      <c r="G136" s="94" t="str">
        <f t="shared" si="20"/>
        <v xml:space="preserve"> </v>
      </c>
      <c r="H136" s="88" t="str">
        <f t="shared" si="21"/>
        <v xml:space="preserve"> </v>
      </c>
      <c r="I136" s="90"/>
      <c r="J136" s="81"/>
      <c r="K136" s="51"/>
      <c r="L136" s="96" t="str">
        <f t="shared" si="18"/>
        <v xml:space="preserve"> </v>
      </c>
      <c r="M136" s="64" t="str">
        <f>IF(E136=0," ",IF(D136="Hayır",VLOOKUP(H136,Katsayı!$A$1:$B$197,2),IF(D136="Evet",VLOOKUP(H136,Katsayı!$A$199:$B$235,2),0)))</f>
        <v xml:space="preserve"> </v>
      </c>
      <c r="N136" s="82" t="str">
        <f t="shared" si="22"/>
        <v xml:space="preserve"> </v>
      </c>
      <c r="O136" s="83" t="str">
        <f t="shared" si="23"/>
        <v xml:space="preserve"> </v>
      </c>
      <c r="P136" s="83" t="str">
        <f t="shared" si="19"/>
        <v xml:space="preserve"> </v>
      </c>
      <c r="Q136" s="83" t="str">
        <f t="shared" si="24"/>
        <v xml:space="preserve"> </v>
      </c>
      <c r="R136" s="82" t="str">
        <f t="shared" si="25"/>
        <v xml:space="preserve"> </v>
      </c>
      <c r="S136" s="82" t="str">
        <f t="shared" si="26"/>
        <v xml:space="preserve"> </v>
      </c>
      <c r="T136" s="84" t="str">
        <f t="shared" si="27"/>
        <v xml:space="preserve"> </v>
      </c>
      <c r="U136" s="77"/>
      <c r="V136" s="78"/>
      <c r="Z136" s="80"/>
      <c r="AA136" s="80"/>
      <c r="AB136" s="80"/>
    </row>
    <row r="137" spans="1:28" s="79" customFormat="1" ht="15" customHeight="1" x14ac:dyDescent="0.2">
      <c r="A137" s="46"/>
      <c r="B137" s="47"/>
      <c r="C137" s="48"/>
      <c r="D137" s="48"/>
      <c r="E137" s="58"/>
      <c r="F137" s="50"/>
      <c r="G137" s="94" t="str">
        <f t="shared" si="20"/>
        <v xml:space="preserve"> </v>
      </c>
      <c r="H137" s="88" t="str">
        <f t="shared" si="21"/>
        <v xml:space="preserve"> </v>
      </c>
      <c r="I137" s="90"/>
      <c r="J137" s="81"/>
      <c r="K137" s="51"/>
      <c r="L137" s="96" t="str">
        <f t="shared" ref="L137:L200" si="28">IF(J137&gt;0,J137-K137," ")</f>
        <v xml:space="preserve"> </v>
      </c>
      <c r="M137" s="64" t="str">
        <f>IF(E137=0," ",IF(D137="Hayır",VLOOKUP(H137,Katsayı!$A$1:$B$197,2),IF(D137="Evet",VLOOKUP(H137,Katsayı!$A$199:$B$235,2),0)))</f>
        <v xml:space="preserve"> </v>
      </c>
      <c r="N137" s="82" t="str">
        <f t="shared" si="22"/>
        <v xml:space="preserve"> </v>
      </c>
      <c r="O137" s="83" t="str">
        <f t="shared" si="23"/>
        <v xml:space="preserve"> </v>
      </c>
      <c r="P137" s="83" t="str">
        <f t="shared" ref="P137:P200" si="29">IF(J137&gt;0,N137-O137," ")</f>
        <v xml:space="preserve"> </v>
      </c>
      <c r="Q137" s="83" t="str">
        <f t="shared" si="24"/>
        <v xml:space="preserve"> </v>
      </c>
      <c r="R137" s="82" t="str">
        <f t="shared" si="25"/>
        <v xml:space="preserve"> </v>
      </c>
      <c r="S137" s="82" t="str">
        <f t="shared" si="26"/>
        <v xml:space="preserve"> </v>
      </c>
      <c r="T137" s="84" t="str">
        <f t="shared" si="27"/>
        <v xml:space="preserve"> </v>
      </c>
      <c r="U137" s="77"/>
      <c r="V137" s="78"/>
      <c r="Z137" s="80"/>
      <c r="AA137" s="80"/>
      <c r="AB137" s="80"/>
    </row>
    <row r="138" spans="1:28" s="79" customFormat="1" ht="15" customHeight="1" x14ac:dyDescent="0.2">
      <c r="A138" s="46"/>
      <c r="B138" s="47"/>
      <c r="C138" s="48"/>
      <c r="D138" s="48"/>
      <c r="E138" s="58"/>
      <c r="F138" s="50"/>
      <c r="G138" s="94" t="str">
        <f t="shared" si="20"/>
        <v xml:space="preserve"> </v>
      </c>
      <c r="H138" s="88" t="str">
        <f t="shared" si="21"/>
        <v xml:space="preserve"> </v>
      </c>
      <c r="I138" s="90"/>
      <c r="J138" s="81"/>
      <c r="K138" s="51"/>
      <c r="L138" s="96" t="str">
        <f t="shared" si="28"/>
        <v xml:space="preserve"> </v>
      </c>
      <c r="M138" s="64" t="str">
        <f>IF(E138=0," ",IF(D138="Hayır",VLOOKUP(H138,Katsayı!$A$1:$B$197,2),IF(D138="Evet",VLOOKUP(H138,Katsayı!$A$199:$B$235,2),0)))</f>
        <v xml:space="preserve"> </v>
      </c>
      <c r="N138" s="82" t="str">
        <f t="shared" si="22"/>
        <v xml:space="preserve"> </v>
      </c>
      <c r="O138" s="83" t="str">
        <f t="shared" si="23"/>
        <v xml:space="preserve"> </v>
      </c>
      <c r="P138" s="83" t="str">
        <f t="shared" si="29"/>
        <v xml:space="preserve"> </v>
      </c>
      <c r="Q138" s="83" t="str">
        <f t="shared" si="24"/>
        <v xml:space="preserve"> </v>
      </c>
      <c r="R138" s="82" t="str">
        <f t="shared" si="25"/>
        <v xml:space="preserve"> </v>
      </c>
      <c r="S138" s="82" t="str">
        <f t="shared" si="26"/>
        <v xml:space="preserve"> </v>
      </c>
      <c r="T138" s="84" t="str">
        <f t="shared" si="27"/>
        <v xml:space="preserve"> </v>
      </c>
      <c r="U138" s="77"/>
      <c r="V138" s="78"/>
      <c r="Z138" s="80"/>
      <c r="AA138" s="80"/>
      <c r="AB138" s="80"/>
    </row>
    <row r="139" spans="1:28" s="79" customFormat="1" ht="15" customHeight="1" x14ac:dyDescent="0.2">
      <c r="A139" s="46"/>
      <c r="B139" s="47"/>
      <c r="C139" s="48"/>
      <c r="D139" s="48"/>
      <c r="E139" s="58"/>
      <c r="F139" s="49"/>
      <c r="G139" s="94" t="str">
        <f t="shared" si="20"/>
        <v xml:space="preserve"> </v>
      </c>
      <c r="H139" s="88" t="str">
        <f t="shared" si="21"/>
        <v xml:space="preserve"> </v>
      </c>
      <c r="I139" s="90"/>
      <c r="J139" s="81"/>
      <c r="K139" s="51"/>
      <c r="L139" s="96" t="str">
        <f t="shared" si="28"/>
        <v xml:space="preserve"> </v>
      </c>
      <c r="M139" s="64" t="str">
        <f>IF(E139=0," ",IF(D139="Hayır",VLOOKUP(H139,Katsayı!$A$1:$B$197,2),IF(D139="Evet",VLOOKUP(H139,Katsayı!$A$199:$B$235,2),0)))</f>
        <v xml:space="preserve"> </v>
      </c>
      <c r="N139" s="82" t="str">
        <f t="shared" si="22"/>
        <v xml:space="preserve"> </v>
      </c>
      <c r="O139" s="83" t="str">
        <f t="shared" si="23"/>
        <v xml:space="preserve"> </v>
      </c>
      <c r="P139" s="83" t="str">
        <f t="shared" si="29"/>
        <v xml:space="preserve"> </v>
      </c>
      <c r="Q139" s="83" t="str">
        <f t="shared" si="24"/>
        <v xml:space="preserve"> </v>
      </c>
      <c r="R139" s="82" t="str">
        <f t="shared" si="25"/>
        <v xml:space="preserve"> </v>
      </c>
      <c r="S139" s="82" t="str">
        <f t="shared" si="26"/>
        <v xml:space="preserve"> </v>
      </c>
      <c r="T139" s="84" t="str">
        <f t="shared" si="27"/>
        <v xml:space="preserve"> </v>
      </c>
      <c r="U139" s="77"/>
      <c r="V139" s="78"/>
      <c r="Z139" s="80"/>
      <c r="AA139" s="80"/>
      <c r="AB139" s="80"/>
    </row>
    <row r="140" spans="1:28" s="79" customFormat="1" ht="15" customHeight="1" x14ac:dyDescent="0.2">
      <c r="A140" s="46"/>
      <c r="B140" s="47"/>
      <c r="C140" s="48"/>
      <c r="D140" s="48"/>
      <c r="E140" s="58"/>
      <c r="F140" s="49"/>
      <c r="G140" s="94" t="str">
        <f t="shared" si="20"/>
        <v xml:space="preserve"> </v>
      </c>
      <c r="H140" s="88" t="str">
        <f t="shared" si="21"/>
        <v xml:space="preserve"> </v>
      </c>
      <c r="I140" s="90"/>
      <c r="J140" s="81"/>
      <c r="K140" s="51"/>
      <c r="L140" s="96" t="str">
        <f t="shared" si="28"/>
        <v xml:space="preserve"> </v>
      </c>
      <c r="M140" s="64" t="str">
        <f>IF(E140=0," ",IF(D140="Hayır",VLOOKUP(H140,Katsayı!$A$1:$B$197,2),IF(D140="Evet",VLOOKUP(H140,Katsayı!$A$199:$B$235,2),0)))</f>
        <v xml:space="preserve"> </v>
      </c>
      <c r="N140" s="82" t="str">
        <f t="shared" si="22"/>
        <v xml:space="preserve"> </v>
      </c>
      <c r="O140" s="83" t="str">
        <f t="shared" si="23"/>
        <v xml:space="preserve"> </v>
      </c>
      <c r="P140" s="83" t="str">
        <f t="shared" si="29"/>
        <v xml:space="preserve"> </v>
      </c>
      <c r="Q140" s="83" t="str">
        <f t="shared" si="24"/>
        <v xml:space="preserve"> </v>
      </c>
      <c r="R140" s="82" t="str">
        <f t="shared" si="25"/>
        <v xml:space="preserve"> </v>
      </c>
      <c r="S140" s="82" t="str">
        <f t="shared" si="26"/>
        <v xml:space="preserve"> </v>
      </c>
      <c r="T140" s="84" t="str">
        <f t="shared" si="27"/>
        <v xml:space="preserve"> </v>
      </c>
      <c r="U140" s="77"/>
      <c r="V140" s="78"/>
      <c r="Z140" s="80"/>
      <c r="AA140" s="80"/>
      <c r="AB140" s="80"/>
    </row>
    <row r="141" spans="1:28" s="79" customFormat="1" ht="15" customHeight="1" x14ac:dyDescent="0.2">
      <c r="A141" s="46"/>
      <c r="B141" s="85"/>
      <c r="C141" s="48"/>
      <c r="D141" s="48"/>
      <c r="E141" s="58"/>
      <c r="F141" s="49"/>
      <c r="G141" s="94" t="str">
        <f t="shared" si="20"/>
        <v xml:space="preserve"> </v>
      </c>
      <c r="H141" s="88" t="str">
        <f t="shared" si="21"/>
        <v xml:space="preserve"> </v>
      </c>
      <c r="I141" s="90"/>
      <c r="J141" s="87"/>
      <c r="K141" s="51"/>
      <c r="L141" s="96" t="str">
        <f t="shared" si="28"/>
        <v xml:space="preserve"> </v>
      </c>
      <c r="M141" s="64" t="str">
        <f>IF(E141=0," ",IF(D141="Hayır",VLOOKUP(H141,Katsayı!$A$1:$B$197,2),IF(D141="Evet",VLOOKUP(H141,Katsayı!$A$199:$B$235,2),0)))</f>
        <v xml:space="preserve"> </v>
      </c>
      <c r="N141" s="82" t="str">
        <f t="shared" si="22"/>
        <v xml:space="preserve"> </v>
      </c>
      <c r="O141" s="83" t="str">
        <f t="shared" si="23"/>
        <v xml:space="preserve"> </v>
      </c>
      <c r="P141" s="83" t="str">
        <f t="shared" si="29"/>
        <v xml:space="preserve"> </v>
      </c>
      <c r="Q141" s="83" t="str">
        <f t="shared" si="24"/>
        <v xml:space="preserve"> </v>
      </c>
      <c r="R141" s="82" t="str">
        <f t="shared" si="25"/>
        <v xml:space="preserve"> </v>
      </c>
      <c r="S141" s="82" t="str">
        <f t="shared" si="26"/>
        <v xml:space="preserve"> </v>
      </c>
      <c r="T141" s="84" t="str">
        <f t="shared" si="27"/>
        <v xml:space="preserve"> </v>
      </c>
      <c r="U141" s="77"/>
      <c r="V141" s="78"/>
      <c r="Z141" s="80"/>
      <c r="AA141" s="80"/>
      <c r="AB141" s="80"/>
    </row>
    <row r="142" spans="1:28" s="79" customFormat="1" ht="15" customHeight="1" x14ac:dyDescent="0.2">
      <c r="A142" s="46"/>
      <c r="B142" s="85"/>
      <c r="C142" s="48"/>
      <c r="D142" s="48"/>
      <c r="E142" s="58"/>
      <c r="F142" s="49"/>
      <c r="G142" s="94" t="str">
        <f t="shared" si="20"/>
        <v xml:space="preserve"> </v>
      </c>
      <c r="H142" s="88" t="str">
        <f t="shared" si="21"/>
        <v xml:space="preserve"> </v>
      </c>
      <c r="I142" s="90"/>
      <c r="J142" s="87"/>
      <c r="K142" s="51"/>
      <c r="L142" s="96" t="str">
        <f t="shared" si="28"/>
        <v xml:space="preserve"> </v>
      </c>
      <c r="M142" s="64" t="str">
        <f>IF(E142=0," ",IF(D142="Hayır",VLOOKUP(H142,Katsayı!$A$1:$B$197,2),IF(D142="Evet",VLOOKUP(H142,Katsayı!$A$199:$B$235,2),0)))</f>
        <v xml:space="preserve"> </v>
      </c>
      <c r="N142" s="82" t="str">
        <f t="shared" si="22"/>
        <v xml:space="preserve"> </v>
      </c>
      <c r="O142" s="83" t="str">
        <f t="shared" si="23"/>
        <v xml:space="preserve"> </v>
      </c>
      <c r="P142" s="83" t="str">
        <f t="shared" si="29"/>
        <v xml:space="preserve"> </v>
      </c>
      <c r="Q142" s="83" t="str">
        <f t="shared" si="24"/>
        <v xml:space="preserve"> </v>
      </c>
      <c r="R142" s="82" t="str">
        <f t="shared" si="25"/>
        <v xml:space="preserve"> </v>
      </c>
      <c r="S142" s="82" t="str">
        <f t="shared" si="26"/>
        <v xml:space="preserve"> </v>
      </c>
      <c r="T142" s="84" t="str">
        <f t="shared" si="27"/>
        <v xml:space="preserve"> </v>
      </c>
      <c r="U142" s="77"/>
      <c r="V142" s="78"/>
      <c r="Z142" s="80"/>
      <c r="AA142" s="80"/>
      <c r="AB142" s="80"/>
    </row>
    <row r="143" spans="1:28" s="79" customFormat="1" ht="15" customHeight="1" x14ac:dyDescent="0.2">
      <c r="A143" s="46"/>
      <c r="B143" s="85"/>
      <c r="C143" s="48"/>
      <c r="D143" s="48"/>
      <c r="E143" s="58"/>
      <c r="F143" s="49"/>
      <c r="G143" s="94" t="str">
        <f t="shared" si="20"/>
        <v xml:space="preserve"> </v>
      </c>
      <c r="H143" s="88" t="str">
        <f t="shared" si="21"/>
        <v xml:space="preserve"> </v>
      </c>
      <c r="I143" s="90"/>
      <c r="J143" s="87"/>
      <c r="K143" s="51"/>
      <c r="L143" s="96" t="str">
        <f t="shared" si="28"/>
        <v xml:space="preserve"> </v>
      </c>
      <c r="M143" s="64" t="str">
        <f>IF(E143=0," ",IF(D143="Hayır",VLOOKUP(H143,Katsayı!$A$1:$B$197,2),IF(D143="Evet",VLOOKUP(H143,Katsayı!$A$199:$B$235,2),0)))</f>
        <v xml:space="preserve"> </v>
      </c>
      <c r="N143" s="82" t="str">
        <f t="shared" si="22"/>
        <v xml:space="preserve"> </v>
      </c>
      <c r="O143" s="83" t="str">
        <f t="shared" si="23"/>
        <v xml:space="preserve"> </v>
      </c>
      <c r="P143" s="83" t="str">
        <f t="shared" si="29"/>
        <v xml:space="preserve"> </v>
      </c>
      <c r="Q143" s="83" t="str">
        <f t="shared" si="24"/>
        <v xml:space="preserve"> </v>
      </c>
      <c r="R143" s="82" t="str">
        <f t="shared" si="25"/>
        <v xml:space="preserve"> </v>
      </c>
      <c r="S143" s="82" t="str">
        <f t="shared" si="26"/>
        <v xml:space="preserve"> </v>
      </c>
      <c r="T143" s="84" t="str">
        <f t="shared" si="27"/>
        <v xml:space="preserve"> </v>
      </c>
      <c r="U143" s="77"/>
      <c r="V143" s="78"/>
      <c r="Z143" s="80"/>
      <c r="AA143" s="80"/>
      <c r="AB143" s="80"/>
    </row>
    <row r="144" spans="1:28" s="79" customFormat="1" ht="15" customHeight="1" x14ac:dyDescent="0.2">
      <c r="A144" s="46"/>
      <c r="B144" s="85"/>
      <c r="C144" s="48"/>
      <c r="D144" s="48"/>
      <c r="E144" s="58"/>
      <c r="F144" s="49"/>
      <c r="G144" s="94" t="str">
        <f t="shared" si="20"/>
        <v xml:space="preserve"> </v>
      </c>
      <c r="H144" s="88" t="str">
        <f t="shared" si="21"/>
        <v xml:space="preserve"> </v>
      </c>
      <c r="I144" s="90"/>
      <c r="J144" s="87"/>
      <c r="K144" s="51"/>
      <c r="L144" s="96" t="str">
        <f t="shared" si="28"/>
        <v xml:space="preserve"> </v>
      </c>
      <c r="M144" s="64" t="str">
        <f>IF(E144=0," ",IF(D144="Hayır",VLOOKUP(H144,Katsayı!$A$1:$B$197,2),IF(D144="Evet",VLOOKUP(H144,Katsayı!$A$199:$B$235,2),0)))</f>
        <v xml:space="preserve"> </v>
      </c>
      <c r="N144" s="82" t="str">
        <f t="shared" si="22"/>
        <v xml:space="preserve"> </v>
      </c>
      <c r="O144" s="83" t="str">
        <f t="shared" si="23"/>
        <v xml:space="preserve"> </v>
      </c>
      <c r="P144" s="83" t="str">
        <f t="shared" si="29"/>
        <v xml:space="preserve"> </v>
      </c>
      <c r="Q144" s="83" t="str">
        <f t="shared" si="24"/>
        <v xml:space="preserve"> </v>
      </c>
      <c r="R144" s="82" t="str">
        <f t="shared" si="25"/>
        <v xml:space="preserve"> </v>
      </c>
      <c r="S144" s="82" t="str">
        <f t="shared" si="26"/>
        <v xml:space="preserve"> </v>
      </c>
      <c r="T144" s="84" t="str">
        <f t="shared" si="27"/>
        <v xml:space="preserve"> </v>
      </c>
      <c r="U144" s="77"/>
      <c r="V144" s="78"/>
      <c r="Z144" s="80"/>
      <c r="AA144" s="80"/>
      <c r="AB144" s="80"/>
    </row>
    <row r="145" spans="1:28" s="79" customFormat="1" ht="15" customHeight="1" x14ac:dyDescent="0.2">
      <c r="A145" s="46"/>
      <c r="B145" s="85"/>
      <c r="C145" s="48"/>
      <c r="D145" s="48"/>
      <c r="E145" s="86"/>
      <c r="F145" s="49"/>
      <c r="G145" s="94" t="str">
        <f t="shared" si="20"/>
        <v xml:space="preserve"> </v>
      </c>
      <c r="H145" s="88" t="str">
        <f t="shared" si="21"/>
        <v xml:space="preserve"> </v>
      </c>
      <c r="I145" s="90"/>
      <c r="J145" s="87"/>
      <c r="K145" s="51"/>
      <c r="L145" s="96" t="str">
        <f t="shared" si="28"/>
        <v xml:space="preserve"> </v>
      </c>
      <c r="M145" s="64" t="str">
        <f>IF(E145=0," ",IF(D145="Hayır",VLOOKUP(H145,Katsayı!$A$1:$B$197,2),IF(D145="Evet",VLOOKUP(H145,Katsayı!$A$199:$B$235,2),0)))</f>
        <v xml:space="preserve"> </v>
      </c>
      <c r="N145" s="82" t="str">
        <f t="shared" si="22"/>
        <v xml:space="preserve"> </v>
      </c>
      <c r="O145" s="83" t="str">
        <f t="shared" si="23"/>
        <v xml:space="preserve"> </v>
      </c>
      <c r="P145" s="83" t="str">
        <f t="shared" si="29"/>
        <v xml:space="preserve"> </v>
      </c>
      <c r="Q145" s="83" t="str">
        <f t="shared" si="24"/>
        <v xml:space="preserve"> </v>
      </c>
      <c r="R145" s="82" t="str">
        <f t="shared" si="25"/>
        <v xml:space="preserve"> </v>
      </c>
      <c r="S145" s="82" t="str">
        <f t="shared" si="26"/>
        <v xml:space="preserve"> </v>
      </c>
      <c r="T145" s="84" t="str">
        <f t="shared" si="27"/>
        <v xml:space="preserve"> </v>
      </c>
      <c r="U145" s="77"/>
      <c r="V145" s="78"/>
      <c r="Z145" s="80"/>
      <c r="AA145" s="80"/>
      <c r="AB145" s="80"/>
    </row>
    <row r="146" spans="1:28" s="79" customFormat="1" ht="15" customHeight="1" x14ac:dyDescent="0.2">
      <c r="A146" s="46"/>
      <c r="B146" s="85"/>
      <c r="C146" s="48"/>
      <c r="D146" s="48"/>
      <c r="E146" s="86"/>
      <c r="F146" s="49"/>
      <c r="G146" s="94" t="str">
        <f t="shared" si="20"/>
        <v xml:space="preserve"> </v>
      </c>
      <c r="H146" s="88" t="str">
        <f t="shared" si="21"/>
        <v xml:space="preserve"> </v>
      </c>
      <c r="I146" s="90"/>
      <c r="J146" s="87"/>
      <c r="K146" s="51"/>
      <c r="L146" s="96" t="str">
        <f t="shared" si="28"/>
        <v xml:space="preserve"> </v>
      </c>
      <c r="M146" s="64" t="str">
        <f>IF(E146=0," ",IF(D146="Hayır",VLOOKUP(H146,Katsayı!$A$1:$B$197,2),IF(D146="Evet",VLOOKUP(H146,Katsayı!$A$199:$B$235,2),0)))</f>
        <v xml:space="preserve"> </v>
      </c>
      <c r="N146" s="82" t="str">
        <f t="shared" si="22"/>
        <v xml:space="preserve"> </v>
      </c>
      <c r="O146" s="83" t="str">
        <f t="shared" si="23"/>
        <v xml:space="preserve"> </v>
      </c>
      <c r="P146" s="83" t="str">
        <f t="shared" si="29"/>
        <v xml:space="preserve"> </v>
      </c>
      <c r="Q146" s="83" t="str">
        <f t="shared" si="24"/>
        <v xml:space="preserve"> </v>
      </c>
      <c r="R146" s="82" t="str">
        <f t="shared" si="25"/>
        <v xml:space="preserve"> </v>
      </c>
      <c r="S146" s="82" t="str">
        <f t="shared" si="26"/>
        <v xml:space="preserve"> </v>
      </c>
      <c r="T146" s="84" t="str">
        <f t="shared" si="27"/>
        <v xml:space="preserve"> </v>
      </c>
      <c r="U146" s="77"/>
      <c r="V146" s="78"/>
      <c r="Z146" s="80"/>
      <c r="AA146" s="80"/>
      <c r="AB146" s="80"/>
    </row>
    <row r="147" spans="1:28" s="79" customFormat="1" ht="15" customHeight="1" x14ac:dyDescent="0.2">
      <c r="A147" s="46"/>
      <c r="B147" s="85"/>
      <c r="C147" s="48"/>
      <c r="D147" s="48"/>
      <c r="E147" s="86"/>
      <c r="F147" s="49"/>
      <c r="G147" s="94" t="str">
        <f t="shared" si="20"/>
        <v xml:space="preserve"> </v>
      </c>
      <c r="H147" s="88" t="str">
        <f t="shared" si="21"/>
        <v xml:space="preserve"> </v>
      </c>
      <c r="I147" s="90"/>
      <c r="J147" s="87"/>
      <c r="K147" s="51"/>
      <c r="L147" s="96" t="str">
        <f t="shared" si="28"/>
        <v xml:space="preserve"> </v>
      </c>
      <c r="M147" s="64" t="str">
        <f>IF(E147=0," ",IF(D147="Hayır",VLOOKUP(H147,Katsayı!$A$1:$B$197,2),IF(D147="Evet",VLOOKUP(H147,Katsayı!$A$199:$B$235,2),0)))</f>
        <v xml:space="preserve"> </v>
      </c>
      <c r="N147" s="82" t="str">
        <f t="shared" si="22"/>
        <v xml:space="preserve"> </v>
      </c>
      <c r="O147" s="83" t="str">
        <f t="shared" si="23"/>
        <v xml:space="preserve"> </v>
      </c>
      <c r="P147" s="83" t="str">
        <f t="shared" si="29"/>
        <v xml:space="preserve"> </v>
      </c>
      <c r="Q147" s="83" t="str">
        <f t="shared" si="24"/>
        <v xml:space="preserve"> </v>
      </c>
      <c r="R147" s="82" t="str">
        <f t="shared" si="25"/>
        <v xml:space="preserve"> </v>
      </c>
      <c r="S147" s="82" t="str">
        <f t="shared" si="26"/>
        <v xml:space="preserve"> </v>
      </c>
      <c r="T147" s="84" t="str">
        <f t="shared" si="27"/>
        <v xml:space="preserve"> </v>
      </c>
      <c r="U147" s="77"/>
      <c r="V147" s="78"/>
      <c r="Z147" s="80"/>
      <c r="AA147" s="80"/>
      <c r="AB147" s="80"/>
    </row>
    <row r="148" spans="1:28" s="79" customFormat="1" ht="15" customHeight="1" x14ac:dyDescent="0.2">
      <c r="A148" s="46"/>
      <c r="B148" s="85"/>
      <c r="C148" s="48"/>
      <c r="D148" s="48"/>
      <c r="E148" s="86"/>
      <c r="F148" s="49"/>
      <c r="G148" s="94" t="str">
        <f t="shared" si="20"/>
        <v xml:space="preserve"> </v>
      </c>
      <c r="H148" s="88" t="str">
        <f t="shared" si="21"/>
        <v xml:space="preserve"> </v>
      </c>
      <c r="I148" s="90"/>
      <c r="J148" s="87"/>
      <c r="K148" s="51"/>
      <c r="L148" s="96" t="str">
        <f t="shared" si="28"/>
        <v xml:space="preserve"> </v>
      </c>
      <c r="M148" s="64" t="str">
        <f>IF(E148=0," ",IF(D148="Hayır",VLOOKUP(H148,Katsayı!$A$1:$B$197,2),IF(D148="Evet",VLOOKUP(H148,Katsayı!$A$199:$B$235,2),0)))</f>
        <v xml:space="preserve"> </v>
      </c>
      <c r="N148" s="82" t="str">
        <f t="shared" si="22"/>
        <v xml:space="preserve"> </v>
      </c>
      <c r="O148" s="83" t="str">
        <f t="shared" si="23"/>
        <v xml:space="preserve"> </v>
      </c>
      <c r="P148" s="83" t="str">
        <f t="shared" si="29"/>
        <v xml:space="preserve"> </v>
      </c>
      <c r="Q148" s="83" t="str">
        <f t="shared" si="24"/>
        <v xml:space="preserve"> </v>
      </c>
      <c r="R148" s="82" t="str">
        <f t="shared" si="25"/>
        <v xml:space="preserve"> </v>
      </c>
      <c r="S148" s="82" t="str">
        <f t="shared" si="26"/>
        <v xml:space="preserve"> </v>
      </c>
      <c r="T148" s="84" t="str">
        <f t="shared" si="27"/>
        <v xml:space="preserve"> </v>
      </c>
      <c r="U148" s="77"/>
      <c r="V148" s="78"/>
      <c r="Z148" s="80"/>
      <c r="AA148" s="80"/>
      <c r="AB148" s="80"/>
    </row>
    <row r="149" spans="1:28" s="79" customFormat="1" ht="15" customHeight="1" x14ac:dyDescent="0.2">
      <c r="A149" s="46"/>
      <c r="B149" s="85"/>
      <c r="C149" s="48"/>
      <c r="D149" s="48"/>
      <c r="E149" s="86"/>
      <c r="F149" s="50"/>
      <c r="G149" s="94" t="str">
        <f t="shared" si="20"/>
        <v xml:space="preserve"> </v>
      </c>
      <c r="H149" s="88" t="str">
        <f t="shared" si="21"/>
        <v xml:space="preserve"> </v>
      </c>
      <c r="I149" s="90"/>
      <c r="J149" s="87"/>
      <c r="K149" s="51"/>
      <c r="L149" s="96" t="str">
        <f t="shared" si="28"/>
        <v xml:space="preserve"> </v>
      </c>
      <c r="M149" s="64" t="str">
        <f>IF(E149=0," ",IF(D149="Hayır",VLOOKUP(H149,Katsayı!$A$1:$B$197,2),IF(D149="Evet",VLOOKUP(H149,Katsayı!$A$199:$B$235,2),0)))</f>
        <v xml:space="preserve"> </v>
      </c>
      <c r="N149" s="82" t="str">
        <f t="shared" si="22"/>
        <v xml:space="preserve"> </v>
      </c>
      <c r="O149" s="83" t="str">
        <f t="shared" si="23"/>
        <v xml:space="preserve"> </v>
      </c>
      <c r="P149" s="83" t="str">
        <f t="shared" si="29"/>
        <v xml:space="preserve"> </v>
      </c>
      <c r="Q149" s="83" t="str">
        <f t="shared" si="24"/>
        <v xml:space="preserve"> </v>
      </c>
      <c r="R149" s="82" t="str">
        <f t="shared" si="25"/>
        <v xml:space="preserve"> </v>
      </c>
      <c r="S149" s="82" t="str">
        <f t="shared" si="26"/>
        <v xml:space="preserve"> </v>
      </c>
      <c r="T149" s="84" t="str">
        <f t="shared" si="27"/>
        <v xml:space="preserve"> </v>
      </c>
      <c r="U149" s="77"/>
      <c r="V149" s="78"/>
      <c r="Z149" s="80"/>
      <c r="AA149" s="80"/>
      <c r="AB149" s="80"/>
    </row>
    <row r="150" spans="1:28" s="79" customFormat="1" ht="15" customHeight="1" x14ac:dyDescent="0.2">
      <c r="A150" s="46"/>
      <c r="B150" s="85"/>
      <c r="C150" s="48"/>
      <c r="D150" s="48"/>
      <c r="E150" s="86"/>
      <c r="F150" s="50"/>
      <c r="G150" s="94" t="str">
        <f t="shared" si="20"/>
        <v xml:space="preserve"> </v>
      </c>
      <c r="H150" s="88" t="str">
        <f t="shared" si="21"/>
        <v xml:space="preserve"> </v>
      </c>
      <c r="I150" s="90"/>
      <c r="J150" s="87"/>
      <c r="K150" s="51"/>
      <c r="L150" s="96" t="str">
        <f t="shared" si="28"/>
        <v xml:space="preserve"> </v>
      </c>
      <c r="M150" s="64" t="str">
        <f>IF(E150=0," ",IF(D150="Hayır",VLOOKUP(H150,Katsayı!$A$1:$B$197,2),IF(D150="Evet",VLOOKUP(H150,Katsayı!$A$199:$B$235,2),0)))</f>
        <v xml:space="preserve"> </v>
      </c>
      <c r="N150" s="82" t="str">
        <f t="shared" si="22"/>
        <v xml:space="preserve"> </v>
      </c>
      <c r="O150" s="83" t="str">
        <f t="shared" si="23"/>
        <v xml:space="preserve"> </v>
      </c>
      <c r="P150" s="83" t="str">
        <f t="shared" si="29"/>
        <v xml:space="preserve"> </v>
      </c>
      <c r="Q150" s="83" t="str">
        <f t="shared" si="24"/>
        <v xml:space="preserve"> </v>
      </c>
      <c r="R150" s="82" t="str">
        <f t="shared" si="25"/>
        <v xml:space="preserve"> </v>
      </c>
      <c r="S150" s="82" t="str">
        <f t="shared" si="26"/>
        <v xml:space="preserve"> </v>
      </c>
      <c r="T150" s="84" t="str">
        <f t="shared" si="27"/>
        <v xml:space="preserve"> </v>
      </c>
      <c r="U150" s="77"/>
      <c r="V150" s="78"/>
      <c r="Z150" s="80"/>
      <c r="AA150" s="80"/>
      <c r="AB150" s="80"/>
    </row>
    <row r="151" spans="1:28" s="79" customFormat="1" ht="15" customHeight="1" x14ac:dyDescent="0.2">
      <c r="A151" s="46"/>
      <c r="B151" s="85"/>
      <c r="C151" s="48"/>
      <c r="D151" s="48"/>
      <c r="E151" s="86"/>
      <c r="F151" s="50"/>
      <c r="G151" s="94" t="str">
        <f t="shared" si="20"/>
        <v xml:space="preserve"> </v>
      </c>
      <c r="H151" s="88" t="str">
        <f t="shared" si="21"/>
        <v xml:space="preserve"> </v>
      </c>
      <c r="I151" s="90"/>
      <c r="J151" s="87"/>
      <c r="K151" s="51"/>
      <c r="L151" s="96" t="str">
        <f t="shared" si="28"/>
        <v xml:space="preserve"> </v>
      </c>
      <c r="M151" s="64" t="str">
        <f>IF(E151=0," ",IF(D151="Hayır",VLOOKUP(H151,Katsayı!$A$1:$B$197,2),IF(D151="Evet",VLOOKUP(H151,Katsayı!$A$199:$B$235,2),0)))</f>
        <v xml:space="preserve"> </v>
      </c>
      <c r="N151" s="82" t="str">
        <f t="shared" si="22"/>
        <v xml:space="preserve"> </v>
      </c>
      <c r="O151" s="83" t="str">
        <f t="shared" si="23"/>
        <v xml:space="preserve"> </v>
      </c>
      <c r="P151" s="83" t="str">
        <f t="shared" si="29"/>
        <v xml:space="preserve"> </v>
      </c>
      <c r="Q151" s="83" t="str">
        <f t="shared" si="24"/>
        <v xml:space="preserve"> </v>
      </c>
      <c r="R151" s="82" t="str">
        <f t="shared" si="25"/>
        <v xml:space="preserve"> </v>
      </c>
      <c r="S151" s="82" t="str">
        <f t="shared" si="26"/>
        <v xml:space="preserve"> </v>
      </c>
      <c r="T151" s="84" t="str">
        <f t="shared" si="27"/>
        <v xml:space="preserve"> </v>
      </c>
      <c r="U151" s="77"/>
      <c r="V151" s="78"/>
      <c r="Z151" s="80"/>
      <c r="AA151" s="80"/>
      <c r="AB151" s="80"/>
    </row>
    <row r="152" spans="1:28" s="79" customFormat="1" ht="15" customHeight="1" x14ac:dyDescent="0.2">
      <c r="A152" s="46"/>
      <c r="B152" s="85"/>
      <c r="C152" s="48"/>
      <c r="D152" s="48"/>
      <c r="E152" s="86"/>
      <c r="F152" s="50"/>
      <c r="G152" s="94" t="str">
        <f t="shared" si="20"/>
        <v xml:space="preserve"> </v>
      </c>
      <c r="H152" s="88" t="str">
        <f t="shared" si="21"/>
        <v xml:space="preserve"> </v>
      </c>
      <c r="I152" s="90"/>
      <c r="J152" s="87"/>
      <c r="K152" s="51"/>
      <c r="L152" s="96" t="str">
        <f t="shared" si="28"/>
        <v xml:space="preserve"> </v>
      </c>
      <c r="M152" s="64" t="str">
        <f>IF(E152=0," ",IF(D152="Hayır",VLOOKUP(H152,Katsayı!$A$1:$B$197,2),IF(D152="Evet",VLOOKUP(H152,Katsayı!$A$199:$B$235,2),0)))</f>
        <v xml:space="preserve"> </v>
      </c>
      <c r="N152" s="82" t="str">
        <f t="shared" si="22"/>
        <v xml:space="preserve"> </v>
      </c>
      <c r="O152" s="83" t="str">
        <f t="shared" si="23"/>
        <v xml:space="preserve"> </v>
      </c>
      <c r="P152" s="83" t="str">
        <f t="shared" si="29"/>
        <v xml:space="preserve"> </v>
      </c>
      <c r="Q152" s="83" t="str">
        <f t="shared" si="24"/>
        <v xml:space="preserve"> </v>
      </c>
      <c r="R152" s="82" t="str">
        <f t="shared" si="25"/>
        <v xml:space="preserve"> </v>
      </c>
      <c r="S152" s="82" t="str">
        <f t="shared" si="26"/>
        <v xml:space="preserve"> </v>
      </c>
      <c r="T152" s="84" t="str">
        <f t="shared" si="27"/>
        <v xml:space="preserve"> </v>
      </c>
      <c r="U152" s="77"/>
      <c r="V152" s="78"/>
      <c r="Z152" s="80"/>
      <c r="AA152" s="80"/>
      <c r="AB152" s="80"/>
    </row>
    <row r="153" spans="1:28" s="79" customFormat="1" ht="15" customHeight="1" x14ac:dyDescent="0.2">
      <c r="A153" s="46"/>
      <c r="B153" s="85"/>
      <c r="C153" s="48"/>
      <c r="D153" s="48"/>
      <c r="E153" s="86"/>
      <c r="F153" s="50"/>
      <c r="G153" s="94" t="str">
        <f t="shared" si="20"/>
        <v xml:space="preserve"> </v>
      </c>
      <c r="H153" s="88" t="str">
        <f t="shared" si="21"/>
        <v xml:space="preserve"> </v>
      </c>
      <c r="I153" s="90"/>
      <c r="J153" s="87"/>
      <c r="K153" s="51"/>
      <c r="L153" s="96" t="str">
        <f t="shared" si="28"/>
        <v xml:space="preserve"> </v>
      </c>
      <c r="M153" s="64" t="str">
        <f>IF(E153=0," ",IF(D153="Hayır",VLOOKUP(H153,Katsayı!$A$1:$B$197,2),IF(D153="Evet",VLOOKUP(H153,Katsayı!$A$199:$B$235,2),0)))</f>
        <v xml:space="preserve"> </v>
      </c>
      <c r="N153" s="82" t="str">
        <f t="shared" si="22"/>
        <v xml:space="preserve"> </v>
      </c>
      <c r="O153" s="83" t="str">
        <f t="shared" si="23"/>
        <v xml:space="preserve"> </v>
      </c>
      <c r="P153" s="83" t="str">
        <f t="shared" si="29"/>
        <v xml:space="preserve"> </v>
      </c>
      <c r="Q153" s="83" t="str">
        <f t="shared" si="24"/>
        <v xml:space="preserve"> </v>
      </c>
      <c r="R153" s="82" t="str">
        <f t="shared" si="25"/>
        <v xml:space="preserve"> </v>
      </c>
      <c r="S153" s="82" t="str">
        <f t="shared" si="26"/>
        <v xml:space="preserve"> </v>
      </c>
      <c r="T153" s="84" t="str">
        <f t="shared" si="27"/>
        <v xml:space="preserve"> </v>
      </c>
      <c r="U153" s="77"/>
      <c r="V153" s="78"/>
      <c r="Z153" s="80"/>
      <c r="AA153" s="80"/>
      <c r="AB153" s="80"/>
    </row>
    <row r="154" spans="1:28" s="79" customFormat="1" ht="15" customHeight="1" x14ac:dyDescent="0.2">
      <c r="A154" s="46"/>
      <c r="B154" s="85"/>
      <c r="C154" s="48"/>
      <c r="D154" s="48"/>
      <c r="E154" s="86"/>
      <c r="F154" s="50"/>
      <c r="G154" s="94" t="str">
        <f t="shared" si="20"/>
        <v xml:space="preserve"> </v>
      </c>
      <c r="H154" s="88" t="str">
        <f t="shared" si="21"/>
        <v xml:space="preserve"> </v>
      </c>
      <c r="I154" s="90"/>
      <c r="J154" s="87"/>
      <c r="K154" s="51"/>
      <c r="L154" s="96" t="str">
        <f t="shared" si="28"/>
        <v xml:space="preserve"> </v>
      </c>
      <c r="M154" s="64" t="str">
        <f>IF(E154=0," ",IF(D154="Hayır",VLOOKUP(H154,Katsayı!$A$1:$B$197,2),IF(D154="Evet",VLOOKUP(H154,Katsayı!$A$199:$B$235,2),0)))</f>
        <v xml:space="preserve"> </v>
      </c>
      <c r="N154" s="82" t="str">
        <f t="shared" si="22"/>
        <v xml:space="preserve"> </v>
      </c>
      <c r="O154" s="83" t="str">
        <f t="shared" si="23"/>
        <v xml:space="preserve"> </v>
      </c>
      <c r="P154" s="83" t="str">
        <f t="shared" si="29"/>
        <v xml:space="preserve"> </v>
      </c>
      <c r="Q154" s="83" t="str">
        <f t="shared" si="24"/>
        <v xml:space="preserve"> </v>
      </c>
      <c r="R154" s="82" t="str">
        <f t="shared" si="25"/>
        <v xml:space="preserve"> </v>
      </c>
      <c r="S154" s="82" t="str">
        <f t="shared" si="26"/>
        <v xml:space="preserve"> </v>
      </c>
      <c r="T154" s="84" t="str">
        <f t="shared" si="27"/>
        <v xml:space="preserve"> </v>
      </c>
      <c r="U154" s="77"/>
      <c r="V154" s="78"/>
      <c r="Z154" s="80"/>
      <c r="AA154" s="80"/>
      <c r="AB154" s="80"/>
    </row>
    <row r="155" spans="1:28" s="79" customFormat="1" ht="15" customHeight="1" x14ac:dyDescent="0.2">
      <c r="A155" s="46"/>
      <c r="B155" s="85"/>
      <c r="C155" s="48"/>
      <c r="D155" s="48"/>
      <c r="E155" s="86"/>
      <c r="F155" s="49"/>
      <c r="G155" s="94" t="str">
        <f t="shared" si="20"/>
        <v xml:space="preserve"> </v>
      </c>
      <c r="H155" s="88" t="str">
        <f t="shared" si="21"/>
        <v xml:space="preserve"> </v>
      </c>
      <c r="I155" s="90"/>
      <c r="J155" s="87"/>
      <c r="K155" s="51"/>
      <c r="L155" s="96" t="str">
        <f t="shared" si="28"/>
        <v xml:space="preserve"> </v>
      </c>
      <c r="M155" s="64" t="str">
        <f>IF(E155=0," ",IF(D155="Hayır",VLOOKUP(H155,Katsayı!$A$1:$B$197,2),IF(D155="Evet",VLOOKUP(H155,Katsayı!$A$199:$B$235,2),0)))</f>
        <v xml:space="preserve"> </v>
      </c>
      <c r="N155" s="82" t="str">
        <f t="shared" si="22"/>
        <v xml:space="preserve"> </v>
      </c>
      <c r="O155" s="83" t="str">
        <f t="shared" si="23"/>
        <v xml:space="preserve"> </v>
      </c>
      <c r="P155" s="83" t="str">
        <f t="shared" si="29"/>
        <v xml:space="preserve"> </v>
      </c>
      <c r="Q155" s="83" t="str">
        <f t="shared" si="24"/>
        <v xml:space="preserve"> </v>
      </c>
      <c r="R155" s="82" t="str">
        <f t="shared" si="25"/>
        <v xml:space="preserve"> </v>
      </c>
      <c r="S155" s="82" t="str">
        <f t="shared" si="26"/>
        <v xml:space="preserve"> </v>
      </c>
      <c r="T155" s="84" t="str">
        <f t="shared" si="27"/>
        <v xml:space="preserve"> </v>
      </c>
      <c r="U155" s="77"/>
      <c r="V155" s="78"/>
      <c r="Z155" s="80"/>
      <c r="AA155" s="80"/>
      <c r="AB155" s="80"/>
    </row>
    <row r="156" spans="1:28" s="79" customFormat="1" ht="15" customHeight="1" x14ac:dyDescent="0.2">
      <c r="A156" s="46"/>
      <c r="B156" s="85"/>
      <c r="C156" s="48"/>
      <c r="D156" s="48"/>
      <c r="E156" s="86"/>
      <c r="F156" s="49"/>
      <c r="G156" s="94" t="str">
        <f t="shared" si="20"/>
        <v xml:space="preserve"> </v>
      </c>
      <c r="H156" s="88" t="str">
        <f t="shared" si="21"/>
        <v xml:space="preserve"> </v>
      </c>
      <c r="I156" s="90"/>
      <c r="J156" s="87"/>
      <c r="K156" s="51"/>
      <c r="L156" s="96" t="str">
        <f t="shared" si="28"/>
        <v xml:space="preserve"> </v>
      </c>
      <c r="M156" s="64" t="str">
        <f>IF(E156=0," ",IF(D156="Hayır",VLOOKUP(H156,Katsayı!$A$1:$B$197,2),IF(D156="Evet",VLOOKUP(H156,Katsayı!$A$199:$B$235,2),0)))</f>
        <v xml:space="preserve"> </v>
      </c>
      <c r="N156" s="82" t="str">
        <f t="shared" si="22"/>
        <v xml:space="preserve"> </v>
      </c>
      <c r="O156" s="83" t="str">
        <f t="shared" si="23"/>
        <v xml:space="preserve"> </v>
      </c>
      <c r="P156" s="83" t="str">
        <f t="shared" si="29"/>
        <v xml:space="preserve"> </v>
      </c>
      <c r="Q156" s="83" t="str">
        <f t="shared" si="24"/>
        <v xml:space="preserve"> </v>
      </c>
      <c r="R156" s="82" t="str">
        <f t="shared" si="25"/>
        <v xml:space="preserve"> </v>
      </c>
      <c r="S156" s="82" t="str">
        <f t="shared" si="26"/>
        <v xml:space="preserve"> </v>
      </c>
      <c r="T156" s="84" t="str">
        <f t="shared" si="27"/>
        <v xml:space="preserve"> </v>
      </c>
      <c r="U156" s="77"/>
      <c r="V156" s="78"/>
      <c r="Z156" s="80"/>
      <c r="AA156" s="80"/>
      <c r="AB156" s="80"/>
    </row>
    <row r="157" spans="1:28" s="79" customFormat="1" ht="15" customHeight="1" x14ac:dyDescent="0.2">
      <c r="A157" s="46"/>
      <c r="B157" s="85"/>
      <c r="C157" s="48"/>
      <c r="D157" s="48"/>
      <c r="E157" s="86"/>
      <c r="F157" s="49"/>
      <c r="G157" s="94" t="str">
        <f t="shared" si="20"/>
        <v xml:space="preserve"> </v>
      </c>
      <c r="H157" s="88" t="str">
        <f t="shared" si="21"/>
        <v xml:space="preserve"> </v>
      </c>
      <c r="I157" s="90"/>
      <c r="J157" s="87"/>
      <c r="K157" s="51"/>
      <c r="L157" s="96" t="str">
        <f t="shared" si="28"/>
        <v xml:space="preserve"> </v>
      </c>
      <c r="M157" s="64" t="str">
        <f>IF(E157=0," ",IF(D157="Hayır",VLOOKUP(H157,Katsayı!$A$1:$B$197,2),IF(D157="Evet",VLOOKUP(H157,Katsayı!$A$199:$B$235,2),0)))</f>
        <v xml:space="preserve"> </v>
      </c>
      <c r="N157" s="82" t="str">
        <f t="shared" si="22"/>
        <v xml:space="preserve"> </v>
      </c>
      <c r="O157" s="83" t="str">
        <f t="shared" si="23"/>
        <v xml:space="preserve"> </v>
      </c>
      <c r="P157" s="83" t="str">
        <f t="shared" si="29"/>
        <v xml:space="preserve"> </v>
      </c>
      <c r="Q157" s="83" t="str">
        <f t="shared" si="24"/>
        <v xml:space="preserve"> </v>
      </c>
      <c r="R157" s="82" t="str">
        <f t="shared" si="25"/>
        <v xml:space="preserve"> </v>
      </c>
      <c r="S157" s="82" t="str">
        <f t="shared" si="26"/>
        <v xml:space="preserve"> </v>
      </c>
      <c r="T157" s="84" t="str">
        <f t="shared" si="27"/>
        <v xml:space="preserve"> </v>
      </c>
      <c r="U157" s="77"/>
      <c r="V157" s="78"/>
      <c r="Z157" s="80"/>
      <c r="AA157" s="80"/>
      <c r="AB157" s="80"/>
    </row>
    <row r="158" spans="1:28" s="79" customFormat="1" ht="15" customHeight="1" x14ac:dyDescent="0.2">
      <c r="A158" s="46"/>
      <c r="B158" s="85"/>
      <c r="C158" s="48"/>
      <c r="D158" s="48"/>
      <c r="E158" s="86"/>
      <c r="F158" s="49"/>
      <c r="G158" s="94" t="str">
        <f t="shared" si="20"/>
        <v xml:space="preserve"> </v>
      </c>
      <c r="H158" s="88" t="str">
        <f t="shared" si="21"/>
        <v xml:space="preserve"> </v>
      </c>
      <c r="I158" s="90"/>
      <c r="J158" s="87"/>
      <c r="K158" s="51"/>
      <c r="L158" s="96" t="str">
        <f t="shared" si="28"/>
        <v xml:space="preserve"> </v>
      </c>
      <c r="M158" s="64" t="str">
        <f>IF(E158=0," ",IF(D158="Hayır",VLOOKUP(H158,Katsayı!$A$1:$B$197,2),IF(D158="Evet",VLOOKUP(H158,Katsayı!$A$199:$B$235,2),0)))</f>
        <v xml:space="preserve"> </v>
      </c>
      <c r="N158" s="82" t="str">
        <f t="shared" si="22"/>
        <v xml:space="preserve"> </v>
      </c>
      <c r="O158" s="83" t="str">
        <f t="shared" si="23"/>
        <v xml:space="preserve"> </v>
      </c>
      <c r="P158" s="83" t="str">
        <f t="shared" si="29"/>
        <v xml:space="preserve"> </v>
      </c>
      <c r="Q158" s="83" t="str">
        <f t="shared" si="24"/>
        <v xml:space="preserve"> </v>
      </c>
      <c r="R158" s="82" t="str">
        <f t="shared" si="25"/>
        <v xml:space="preserve"> </v>
      </c>
      <c r="S158" s="82" t="str">
        <f t="shared" si="26"/>
        <v xml:space="preserve"> </v>
      </c>
      <c r="T158" s="84" t="str">
        <f t="shared" si="27"/>
        <v xml:space="preserve"> </v>
      </c>
      <c r="U158" s="77"/>
      <c r="V158" s="78"/>
      <c r="Z158" s="80"/>
      <c r="AA158" s="80"/>
      <c r="AB158" s="80"/>
    </row>
    <row r="159" spans="1:28" s="79" customFormat="1" ht="15" customHeight="1" x14ac:dyDescent="0.2">
      <c r="A159" s="46"/>
      <c r="B159" s="85"/>
      <c r="C159" s="48"/>
      <c r="D159" s="48"/>
      <c r="E159" s="86"/>
      <c r="F159" s="49"/>
      <c r="G159" s="94" t="str">
        <f t="shared" si="20"/>
        <v xml:space="preserve"> </v>
      </c>
      <c r="H159" s="88" t="str">
        <f t="shared" si="21"/>
        <v xml:space="preserve"> </v>
      </c>
      <c r="I159" s="90"/>
      <c r="J159" s="87"/>
      <c r="K159" s="51"/>
      <c r="L159" s="96" t="str">
        <f t="shared" si="28"/>
        <v xml:space="preserve"> </v>
      </c>
      <c r="M159" s="64" t="str">
        <f>IF(E159=0," ",IF(D159="Hayır",VLOOKUP(H159,Katsayı!$A$1:$B$197,2),IF(D159="Evet",VLOOKUP(H159,Katsayı!$A$199:$B$235,2),0)))</f>
        <v xml:space="preserve"> </v>
      </c>
      <c r="N159" s="82" t="str">
        <f t="shared" si="22"/>
        <v xml:space="preserve"> </v>
      </c>
      <c r="O159" s="83" t="str">
        <f t="shared" si="23"/>
        <v xml:space="preserve"> </v>
      </c>
      <c r="P159" s="83" t="str">
        <f t="shared" si="29"/>
        <v xml:space="preserve"> </v>
      </c>
      <c r="Q159" s="83" t="str">
        <f t="shared" si="24"/>
        <v xml:space="preserve"> </v>
      </c>
      <c r="R159" s="82" t="str">
        <f t="shared" si="25"/>
        <v xml:space="preserve"> </v>
      </c>
      <c r="S159" s="82" t="str">
        <f t="shared" si="26"/>
        <v xml:space="preserve"> </v>
      </c>
      <c r="T159" s="84" t="str">
        <f t="shared" si="27"/>
        <v xml:space="preserve"> </v>
      </c>
      <c r="U159" s="77"/>
      <c r="V159" s="78"/>
      <c r="Z159" s="80"/>
      <c r="AA159" s="80"/>
      <c r="AB159" s="80"/>
    </row>
    <row r="160" spans="1:28" s="79" customFormat="1" ht="15" customHeight="1" x14ac:dyDescent="0.2">
      <c r="A160" s="46"/>
      <c r="B160" s="85"/>
      <c r="C160" s="48"/>
      <c r="D160" s="48"/>
      <c r="E160" s="86"/>
      <c r="F160" s="49"/>
      <c r="G160" s="94" t="str">
        <f t="shared" si="20"/>
        <v xml:space="preserve"> </v>
      </c>
      <c r="H160" s="88" t="str">
        <f t="shared" si="21"/>
        <v xml:space="preserve"> </v>
      </c>
      <c r="I160" s="90"/>
      <c r="J160" s="87"/>
      <c r="K160" s="51"/>
      <c r="L160" s="96" t="str">
        <f t="shared" si="28"/>
        <v xml:space="preserve"> </v>
      </c>
      <c r="M160" s="64" t="str">
        <f>IF(E160=0," ",IF(D160="Hayır",VLOOKUP(H160,Katsayı!$A$1:$B$197,2),IF(D160="Evet",VLOOKUP(H160,Katsayı!$A$199:$B$235,2),0)))</f>
        <v xml:space="preserve"> </v>
      </c>
      <c r="N160" s="82" t="str">
        <f t="shared" si="22"/>
        <v xml:space="preserve"> </v>
      </c>
      <c r="O160" s="83" t="str">
        <f t="shared" si="23"/>
        <v xml:space="preserve"> </v>
      </c>
      <c r="P160" s="83" t="str">
        <f t="shared" si="29"/>
        <v xml:space="preserve"> </v>
      </c>
      <c r="Q160" s="83" t="str">
        <f t="shared" si="24"/>
        <v xml:space="preserve"> </v>
      </c>
      <c r="R160" s="82" t="str">
        <f t="shared" si="25"/>
        <v xml:space="preserve"> </v>
      </c>
      <c r="S160" s="82" t="str">
        <f t="shared" si="26"/>
        <v xml:space="preserve"> </v>
      </c>
      <c r="T160" s="84" t="str">
        <f t="shared" si="27"/>
        <v xml:space="preserve"> </v>
      </c>
      <c r="U160" s="77"/>
      <c r="V160" s="78"/>
      <c r="Z160" s="80"/>
      <c r="AA160" s="80"/>
      <c r="AB160" s="80"/>
    </row>
    <row r="161" spans="1:28" s="79" customFormat="1" ht="15" customHeight="1" x14ac:dyDescent="0.2">
      <c r="A161" s="46"/>
      <c r="B161" s="85"/>
      <c r="C161" s="48"/>
      <c r="D161" s="48"/>
      <c r="E161" s="86"/>
      <c r="F161" s="49"/>
      <c r="G161" s="94" t="str">
        <f t="shared" si="20"/>
        <v xml:space="preserve"> </v>
      </c>
      <c r="H161" s="88" t="str">
        <f t="shared" si="21"/>
        <v xml:space="preserve"> </v>
      </c>
      <c r="I161" s="90"/>
      <c r="J161" s="87"/>
      <c r="K161" s="51"/>
      <c r="L161" s="96" t="str">
        <f t="shared" si="28"/>
        <v xml:space="preserve"> </v>
      </c>
      <c r="M161" s="64" t="str">
        <f>IF(E161=0," ",IF(D161="Hayır",VLOOKUP(H161,Katsayı!$A$1:$B$197,2),IF(D161="Evet",VLOOKUP(H161,Katsayı!$A$199:$B$235,2),0)))</f>
        <v xml:space="preserve"> </v>
      </c>
      <c r="N161" s="82" t="str">
        <f t="shared" si="22"/>
        <v xml:space="preserve"> </v>
      </c>
      <c r="O161" s="83" t="str">
        <f t="shared" si="23"/>
        <v xml:space="preserve"> </v>
      </c>
      <c r="P161" s="83" t="str">
        <f t="shared" si="29"/>
        <v xml:space="preserve"> </v>
      </c>
      <c r="Q161" s="83" t="str">
        <f t="shared" si="24"/>
        <v xml:space="preserve"> </v>
      </c>
      <c r="R161" s="82" t="str">
        <f t="shared" si="25"/>
        <v xml:space="preserve"> </v>
      </c>
      <c r="S161" s="82" t="str">
        <f t="shared" si="26"/>
        <v xml:space="preserve"> </v>
      </c>
      <c r="T161" s="84" t="str">
        <f t="shared" si="27"/>
        <v xml:space="preserve"> </v>
      </c>
      <c r="U161" s="77"/>
      <c r="V161" s="78"/>
      <c r="Z161" s="80"/>
      <c r="AA161" s="80"/>
      <c r="AB161" s="80"/>
    </row>
    <row r="162" spans="1:28" s="79" customFormat="1" ht="15" customHeight="1" x14ac:dyDescent="0.2">
      <c r="A162" s="46"/>
      <c r="B162" s="85"/>
      <c r="C162" s="48"/>
      <c r="D162" s="48"/>
      <c r="E162" s="86"/>
      <c r="F162" s="49"/>
      <c r="G162" s="94" t="str">
        <f t="shared" si="20"/>
        <v xml:space="preserve"> </v>
      </c>
      <c r="H162" s="88" t="str">
        <f t="shared" si="21"/>
        <v xml:space="preserve"> </v>
      </c>
      <c r="I162" s="90"/>
      <c r="J162" s="87"/>
      <c r="K162" s="51"/>
      <c r="L162" s="96" t="str">
        <f t="shared" si="28"/>
        <v xml:space="preserve"> </v>
      </c>
      <c r="M162" s="64" t="str">
        <f>IF(E162=0," ",IF(D162="Hayır",VLOOKUP(H162,Katsayı!$A$1:$B$197,2),IF(D162="Evet",VLOOKUP(H162,Katsayı!$A$199:$B$235,2),0)))</f>
        <v xml:space="preserve"> </v>
      </c>
      <c r="N162" s="82" t="str">
        <f t="shared" si="22"/>
        <v xml:space="preserve"> </v>
      </c>
      <c r="O162" s="83" t="str">
        <f t="shared" si="23"/>
        <v xml:space="preserve"> </v>
      </c>
      <c r="P162" s="83" t="str">
        <f t="shared" si="29"/>
        <v xml:space="preserve"> </v>
      </c>
      <c r="Q162" s="83" t="str">
        <f t="shared" si="24"/>
        <v xml:space="preserve"> </v>
      </c>
      <c r="R162" s="82" t="str">
        <f t="shared" si="25"/>
        <v xml:space="preserve"> </v>
      </c>
      <c r="S162" s="82" t="str">
        <f t="shared" si="26"/>
        <v xml:space="preserve"> </v>
      </c>
      <c r="T162" s="84" t="str">
        <f t="shared" si="27"/>
        <v xml:space="preserve"> </v>
      </c>
      <c r="U162" s="77"/>
      <c r="V162" s="78"/>
      <c r="Z162" s="80"/>
      <c r="AA162" s="80"/>
      <c r="AB162" s="80"/>
    </row>
    <row r="163" spans="1:28" s="79" customFormat="1" ht="15" customHeight="1" x14ac:dyDescent="0.2">
      <c r="A163" s="46"/>
      <c r="B163" s="85"/>
      <c r="C163" s="48"/>
      <c r="D163" s="48"/>
      <c r="E163" s="86"/>
      <c r="F163" s="49"/>
      <c r="G163" s="94" t="str">
        <f t="shared" si="20"/>
        <v xml:space="preserve"> </v>
      </c>
      <c r="H163" s="88" t="str">
        <f t="shared" si="21"/>
        <v xml:space="preserve"> </v>
      </c>
      <c r="I163" s="90"/>
      <c r="J163" s="87"/>
      <c r="K163" s="51"/>
      <c r="L163" s="96" t="str">
        <f t="shared" si="28"/>
        <v xml:space="preserve"> </v>
      </c>
      <c r="M163" s="64" t="str">
        <f>IF(E163=0," ",IF(D163="Hayır",VLOOKUP(H163,Katsayı!$A$1:$B$197,2),IF(D163="Evet",VLOOKUP(H163,Katsayı!$A$199:$B$235,2),0)))</f>
        <v xml:space="preserve"> </v>
      </c>
      <c r="N163" s="82" t="str">
        <f t="shared" si="22"/>
        <v xml:space="preserve"> </v>
      </c>
      <c r="O163" s="83" t="str">
        <f t="shared" si="23"/>
        <v xml:space="preserve"> </v>
      </c>
      <c r="P163" s="83" t="str">
        <f t="shared" si="29"/>
        <v xml:space="preserve"> </v>
      </c>
      <c r="Q163" s="83" t="str">
        <f t="shared" si="24"/>
        <v xml:space="preserve"> </v>
      </c>
      <c r="R163" s="82" t="str">
        <f t="shared" si="25"/>
        <v xml:space="preserve"> </v>
      </c>
      <c r="S163" s="82" t="str">
        <f t="shared" si="26"/>
        <v xml:space="preserve"> </v>
      </c>
      <c r="T163" s="84" t="str">
        <f t="shared" si="27"/>
        <v xml:space="preserve"> </v>
      </c>
      <c r="U163" s="77"/>
      <c r="V163" s="78"/>
      <c r="Z163" s="80"/>
      <c r="AA163" s="80"/>
      <c r="AB163" s="80"/>
    </row>
    <row r="164" spans="1:28" s="79" customFormat="1" ht="15" customHeight="1" x14ac:dyDescent="0.2">
      <c r="A164" s="46"/>
      <c r="B164" s="85"/>
      <c r="C164" s="48"/>
      <c r="D164" s="48"/>
      <c r="E164" s="86"/>
      <c r="F164" s="49"/>
      <c r="G164" s="94" t="str">
        <f t="shared" si="20"/>
        <v xml:space="preserve"> </v>
      </c>
      <c r="H164" s="88" t="str">
        <f t="shared" si="21"/>
        <v xml:space="preserve"> </v>
      </c>
      <c r="I164" s="90"/>
      <c r="J164" s="87"/>
      <c r="K164" s="51"/>
      <c r="L164" s="96" t="str">
        <f t="shared" si="28"/>
        <v xml:space="preserve"> </v>
      </c>
      <c r="M164" s="64" t="str">
        <f>IF(E164=0," ",IF(D164="Hayır",VLOOKUP(H164,Katsayı!$A$1:$B$197,2),IF(D164="Evet",VLOOKUP(H164,Katsayı!$A$199:$B$235,2),0)))</f>
        <v xml:space="preserve"> </v>
      </c>
      <c r="N164" s="82" t="str">
        <f t="shared" si="22"/>
        <v xml:space="preserve"> </v>
      </c>
      <c r="O164" s="83" t="str">
        <f t="shared" si="23"/>
        <v xml:space="preserve"> </v>
      </c>
      <c r="P164" s="83" t="str">
        <f t="shared" si="29"/>
        <v xml:space="preserve"> </v>
      </c>
      <c r="Q164" s="83" t="str">
        <f t="shared" si="24"/>
        <v xml:space="preserve"> </v>
      </c>
      <c r="R164" s="82" t="str">
        <f t="shared" si="25"/>
        <v xml:space="preserve"> </v>
      </c>
      <c r="S164" s="82" t="str">
        <f t="shared" si="26"/>
        <v xml:space="preserve"> </v>
      </c>
      <c r="T164" s="84" t="str">
        <f t="shared" si="27"/>
        <v xml:space="preserve"> </v>
      </c>
      <c r="U164" s="77"/>
      <c r="V164" s="78"/>
      <c r="Z164" s="80"/>
      <c r="AA164" s="80"/>
      <c r="AB164" s="80"/>
    </row>
    <row r="165" spans="1:28" s="79" customFormat="1" ht="15" customHeight="1" x14ac:dyDescent="0.2">
      <c r="A165" s="46"/>
      <c r="B165" s="85"/>
      <c r="C165" s="48"/>
      <c r="D165" s="48"/>
      <c r="E165" s="86"/>
      <c r="F165" s="49"/>
      <c r="G165" s="94" t="str">
        <f t="shared" si="20"/>
        <v xml:space="preserve"> </v>
      </c>
      <c r="H165" s="88" t="str">
        <f t="shared" si="21"/>
        <v xml:space="preserve"> </v>
      </c>
      <c r="I165" s="90"/>
      <c r="J165" s="87"/>
      <c r="K165" s="51"/>
      <c r="L165" s="96" t="str">
        <f t="shared" si="28"/>
        <v xml:space="preserve"> </v>
      </c>
      <c r="M165" s="64" t="str">
        <f>IF(E165=0," ",IF(D165="Hayır",VLOOKUP(H165,Katsayı!$A$1:$B$197,2),IF(D165="Evet",VLOOKUP(H165,Katsayı!$A$199:$B$235,2),0)))</f>
        <v xml:space="preserve"> </v>
      </c>
      <c r="N165" s="82" t="str">
        <f t="shared" si="22"/>
        <v xml:space="preserve"> </v>
      </c>
      <c r="O165" s="83" t="str">
        <f t="shared" si="23"/>
        <v xml:space="preserve"> </v>
      </c>
      <c r="P165" s="83" t="str">
        <f t="shared" si="29"/>
        <v xml:space="preserve"> </v>
      </c>
      <c r="Q165" s="83" t="str">
        <f t="shared" si="24"/>
        <v xml:space="preserve"> </v>
      </c>
      <c r="R165" s="82" t="str">
        <f t="shared" si="25"/>
        <v xml:space="preserve"> </v>
      </c>
      <c r="S165" s="82" t="str">
        <f t="shared" si="26"/>
        <v xml:space="preserve"> </v>
      </c>
      <c r="T165" s="84" t="str">
        <f t="shared" si="27"/>
        <v xml:space="preserve"> </v>
      </c>
      <c r="U165" s="77"/>
      <c r="V165" s="78"/>
      <c r="Z165" s="80"/>
      <c r="AA165" s="80"/>
      <c r="AB165" s="80"/>
    </row>
    <row r="166" spans="1:28" s="79" customFormat="1" ht="15" customHeight="1" x14ac:dyDescent="0.2">
      <c r="A166" s="46"/>
      <c r="B166" s="85"/>
      <c r="C166" s="48"/>
      <c r="D166" s="48"/>
      <c r="E166" s="86"/>
      <c r="F166" s="49"/>
      <c r="G166" s="94" t="str">
        <f t="shared" si="20"/>
        <v xml:space="preserve"> </v>
      </c>
      <c r="H166" s="88" t="str">
        <f t="shared" si="21"/>
        <v xml:space="preserve"> </v>
      </c>
      <c r="I166" s="90"/>
      <c r="J166" s="87"/>
      <c r="K166" s="51"/>
      <c r="L166" s="96" t="str">
        <f t="shared" si="28"/>
        <v xml:space="preserve"> </v>
      </c>
      <c r="M166" s="64" t="str">
        <f>IF(E166=0," ",IF(D166="Hayır",VLOOKUP(H166,Katsayı!$A$1:$B$197,2),IF(D166="Evet",VLOOKUP(H166,Katsayı!$A$199:$B$235,2),0)))</f>
        <v xml:space="preserve"> </v>
      </c>
      <c r="N166" s="82" t="str">
        <f t="shared" si="22"/>
        <v xml:space="preserve"> </v>
      </c>
      <c r="O166" s="83" t="str">
        <f t="shared" si="23"/>
        <v xml:space="preserve"> </v>
      </c>
      <c r="P166" s="83" t="str">
        <f t="shared" si="29"/>
        <v xml:space="preserve"> </v>
      </c>
      <c r="Q166" s="83" t="str">
        <f t="shared" si="24"/>
        <v xml:space="preserve"> </v>
      </c>
      <c r="R166" s="82" t="str">
        <f t="shared" si="25"/>
        <v xml:space="preserve"> </v>
      </c>
      <c r="S166" s="82" t="str">
        <f t="shared" si="26"/>
        <v xml:space="preserve"> </v>
      </c>
      <c r="T166" s="84" t="str">
        <f t="shared" si="27"/>
        <v xml:space="preserve"> </v>
      </c>
      <c r="U166" s="77"/>
      <c r="V166" s="78"/>
      <c r="Z166" s="80"/>
      <c r="AA166" s="80"/>
      <c r="AB166" s="80"/>
    </row>
    <row r="167" spans="1:28" s="79" customFormat="1" ht="15" customHeight="1" x14ac:dyDescent="0.2">
      <c r="A167" s="46"/>
      <c r="B167" s="85"/>
      <c r="C167" s="48"/>
      <c r="D167" s="48"/>
      <c r="E167" s="86"/>
      <c r="F167" s="49"/>
      <c r="G167" s="94" t="str">
        <f t="shared" si="20"/>
        <v xml:space="preserve"> </v>
      </c>
      <c r="H167" s="88" t="str">
        <f t="shared" si="21"/>
        <v xml:space="preserve"> </v>
      </c>
      <c r="I167" s="90"/>
      <c r="J167" s="87"/>
      <c r="K167" s="51"/>
      <c r="L167" s="96" t="str">
        <f t="shared" si="28"/>
        <v xml:space="preserve"> </v>
      </c>
      <c r="M167" s="64" t="str">
        <f>IF(E167=0," ",IF(D167="Hayır",VLOOKUP(H167,Katsayı!$A$1:$B$197,2),IF(D167="Evet",VLOOKUP(H167,Katsayı!$A$199:$B$235,2),0)))</f>
        <v xml:space="preserve"> </v>
      </c>
      <c r="N167" s="82" t="str">
        <f t="shared" si="22"/>
        <v xml:space="preserve"> </v>
      </c>
      <c r="O167" s="83" t="str">
        <f t="shared" si="23"/>
        <v xml:space="preserve"> </v>
      </c>
      <c r="P167" s="83" t="str">
        <f t="shared" si="29"/>
        <v xml:space="preserve"> </v>
      </c>
      <c r="Q167" s="83" t="str">
        <f t="shared" si="24"/>
        <v xml:space="preserve"> </v>
      </c>
      <c r="R167" s="82" t="str">
        <f t="shared" si="25"/>
        <v xml:space="preserve"> </v>
      </c>
      <c r="S167" s="82" t="str">
        <f t="shared" si="26"/>
        <v xml:space="preserve"> </v>
      </c>
      <c r="T167" s="84" t="str">
        <f t="shared" si="27"/>
        <v xml:space="preserve"> </v>
      </c>
      <c r="U167" s="77"/>
      <c r="V167" s="78"/>
      <c r="Z167" s="80"/>
      <c r="AA167" s="80"/>
      <c r="AB167" s="80"/>
    </row>
    <row r="168" spans="1:28" s="79" customFormat="1" ht="15" customHeight="1" x14ac:dyDescent="0.2">
      <c r="A168" s="46"/>
      <c r="B168" s="85"/>
      <c r="C168" s="48"/>
      <c r="D168" s="48"/>
      <c r="E168" s="86"/>
      <c r="F168" s="49"/>
      <c r="G168" s="94" t="str">
        <f t="shared" si="20"/>
        <v xml:space="preserve"> </v>
      </c>
      <c r="H168" s="88" t="str">
        <f t="shared" si="21"/>
        <v xml:space="preserve"> </v>
      </c>
      <c r="I168" s="90"/>
      <c r="J168" s="87"/>
      <c r="K168" s="51"/>
      <c r="L168" s="96" t="str">
        <f t="shared" si="28"/>
        <v xml:space="preserve"> </v>
      </c>
      <c r="M168" s="64" t="str">
        <f>IF(E168=0," ",IF(D168="Hayır",VLOOKUP(H168,Katsayı!$A$1:$B$197,2),IF(D168="Evet",VLOOKUP(H168,Katsayı!$A$199:$B$235,2),0)))</f>
        <v xml:space="preserve"> </v>
      </c>
      <c r="N168" s="82" t="str">
        <f t="shared" si="22"/>
        <v xml:space="preserve"> </v>
      </c>
      <c r="O168" s="83" t="str">
        <f t="shared" si="23"/>
        <v xml:space="preserve"> </v>
      </c>
      <c r="P168" s="83" t="str">
        <f t="shared" si="29"/>
        <v xml:space="preserve"> </v>
      </c>
      <c r="Q168" s="83" t="str">
        <f t="shared" si="24"/>
        <v xml:space="preserve"> </v>
      </c>
      <c r="R168" s="82" t="str">
        <f t="shared" si="25"/>
        <v xml:space="preserve"> </v>
      </c>
      <c r="S168" s="82" t="str">
        <f t="shared" si="26"/>
        <v xml:space="preserve"> </v>
      </c>
      <c r="T168" s="84" t="str">
        <f t="shared" si="27"/>
        <v xml:space="preserve"> </v>
      </c>
      <c r="U168" s="77"/>
      <c r="V168" s="78"/>
      <c r="Z168" s="80"/>
      <c r="AA168" s="80"/>
      <c r="AB168" s="80"/>
    </row>
    <row r="169" spans="1:28" s="79" customFormat="1" ht="15" customHeight="1" x14ac:dyDescent="0.2">
      <c r="A169" s="46"/>
      <c r="B169" s="85"/>
      <c r="C169" s="48"/>
      <c r="D169" s="48"/>
      <c r="E169" s="86"/>
      <c r="F169" s="49"/>
      <c r="G169" s="94" t="str">
        <f t="shared" si="20"/>
        <v xml:space="preserve"> </v>
      </c>
      <c r="H169" s="88" t="str">
        <f t="shared" si="21"/>
        <v xml:space="preserve"> </v>
      </c>
      <c r="I169" s="90"/>
      <c r="J169" s="87"/>
      <c r="K169" s="51"/>
      <c r="L169" s="96" t="str">
        <f t="shared" si="28"/>
        <v xml:space="preserve"> </v>
      </c>
      <c r="M169" s="64" t="str">
        <f>IF(E169=0," ",IF(D169="Hayır",VLOOKUP(H169,Katsayı!$A$1:$B$197,2),IF(D169="Evet",VLOOKUP(H169,Katsayı!$A$199:$B$235,2),0)))</f>
        <v xml:space="preserve"> </v>
      </c>
      <c r="N169" s="82" t="str">
        <f t="shared" si="22"/>
        <v xml:space="preserve"> </v>
      </c>
      <c r="O169" s="83" t="str">
        <f t="shared" si="23"/>
        <v xml:space="preserve"> </v>
      </c>
      <c r="P169" s="83" t="str">
        <f t="shared" si="29"/>
        <v xml:space="preserve"> </v>
      </c>
      <c r="Q169" s="83" t="str">
        <f t="shared" si="24"/>
        <v xml:space="preserve"> </v>
      </c>
      <c r="R169" s="82" t="str">
        <f t="shared" si="25"/>
        <v xml:space="preserve"> </v>
      </c>
      <c r="S169" s="82" t="str">
        <f t="shared" si="26"/>
        <v xml:space="preserve"> </v>
      </c>
      <c r="T169" s="84" t="str">
        <f t="shared" si="27"/>
        <v xml:space="preserve"> </v>
      </c>
      <c r="U169" s="77"/>
      <c r="V169" s="78"/>
      <c r="Z169" s="80"/>
      <c r="AA169" s="80"/>
      <c r="AB169" s="80"/>
    </row>
    <row r="170" spans="1:28" s="79" customFormat="1" ht="15" customHeight="1" x14ac:dyDescent="0.2">
      <c r="A170" s="46"/>
      <c r="B170" s="47"/>
      <c r="C170" s="48"/>
      <c r="D170" s="48"/>
      <c r="E170" s="86"/>
      <c r="F170" s="50"/>
      <c r="G170" s="94" t="str">
        <f t="shared" si="20"/>
        <v xml:space="preserve"> </v>
      </c>
      <c r="H170" s="88" t="str">
        <f t="shared" si="21"/>
        <v xml:space="preserve"> </v>
      </c>
      <c r="I170" s="90"/>
      <c r="J170" s="81"/>
      <c r="K170" s="51"/>
      <c r="L170" s="96" t="str">
        <f t="shared" si="28"/>
        <v xml:space="preserve"> </v>
      </c>
      <c r="M170" s="64" t="str">
        <f>IF(E170=0," ",IF(D170="Hayır",VLOOKUP(H170,Katsayı!$A$1:$B$197,2),IF(D170="Evet",VLOOKUP(H170,Katsayı!$A$199:$B$235,2),0)))</f>
        <v xml:space="preserve"> </v>
      </c>
      <c r="N170" s="82" t="str">
        <f t="shared" si="22"/>
        <v xml:space="preserve"> </v>
      </c>
      <c r="O170" s="83" t="str">
        <f t="shared" si="23"/>
        <v xml:space="preserve"> </v>
      </c>
      <c r="P170" s="83" t="str">
        <f t="shared" si="29"/>
        <v xml:space="preserve"> </v>
      </c>
      <c r="Q170" s="83" t="str">
        <f t="shared" si="24"/>
        <v xml:space="preserve"> </v>
      </c>
      <c r="R170" s="82" t="str">
        <f t="shared" si="25"/>
        <v xml:space="preserve"> </v>
      </c>
      <c r="S170" s="82" t="str">
        <f t="shared" si="26"/>
        <v xml:space="preserve"> </v>
      </c>
      <c r="T170" s="84" t="str">
        <f t="shared" si="27"/>
        <v xml:space="preserve"> </v>
      </c>
      <c r="U170" s="77"/>
      <c r="V170" s="78"/>
      <c r="Z170" s="80"/>
      <c r="AA170" s="80"/>
      <c r="AB170" s="80"/>
    </row>
    <row r="171" spans="1:28" s="79" customFormat="1" ht="15" customHeight="1" x14ac:dyDescent="0.2">
      <c r="A171" s="46"/>
      <c r="B171" s="47"/>
      <c r="C171" s="48"/>
      <c r="D171" s="48"/>
      <c r="E171" s="58"/>
      <c r="F171" s="50"/>
      <c r="G171" s="94" t="str">
        <f t="shared" si="20"/>
        <v xml:space="preserve"> </v>
      </c>
      <c r="H171" s="88" t="str">
        <f t="shared" si="21"/>
        <v xml:space="preserve"> </v>
      </c>
      <c r="I171" s="90"/>
      <c r="J171" s="81"/>
      <c r="K171" s="51"/>
      <c r="L171" s="96" t="str">
        <f t="shared" si="28"/>
        <v xml:space="preserve"> </v>
      </c>
      <c r="M171" s="64" t="str">
        <f>IF(E171=0," ",IF(D171="Hayır",VLOOKUP(H171,Katsayı!$A$1:$B$197,2),IF(D171="Evet",VLOOKUP(H171,Katsayı!$A$199:$B$235,2),0)))</f>
        <v xml:space="preserve"> </v>
      </c>
      <c r="N171" s="82" t="str">
        <f t="shared" si="22"/>
        <v xml:space="preserve"> </v>
      </c>
      <c r="O171" s="83" t="str">
        <f t="shared" si="23"/>
        <v xml:space="preserve"> </v>
      </c>
      <c r="P171" s="83" t="str">
        <f t="shared" si="29"/>
        <v xml:space="preserve"> </v>
      </c>
      <c r="Q171" s="83" t="str">
        <f t="shared" si="24"/>
        <v xml:space="preserve"> </v>
      </c>
      <c r="R171" s="82" t="str">
        <f t="shared" si="25"/>
        <v xml:space="preserve"> </v>
      </c>
      <c r="S171" s="82" t="str">
        <f t="shared" si="26"/>
        <v xml:space="preserve"> </v>
      </c>
      <c r="T171" s="84" t="str">
        <f t="shared" si="27"/>
        <v xml:space="preserve"> </v>
      </c>
      <c r="U171" s="77"/>
      <c r="V171" s="78"/>
      <c r="Z171" s="80"/>
      <c r="AA171" s="80"/>
      <c r="AB171" s="80"/>
    </row>
    <row r="172" spans="1:28" s="79" customFormat="1" ht="15" customHeight="1" x14ac:dyDescent="0.2">
      <c r="A172" s="46"/>
      <c r="B172" s="47"/>
      <c r="C172" s="48"/>
      <c r="D172" s="48"/>
      <c r="E172" s="58"/>
      <c r="F172" s="49"/>
      <c r="G172" s="94" t="str">
        <f t="shared" si="20"/>
        <v xml:space="preserve"> </v>
      </c>
      <c r="H172" s="88" t="str">
        <f t="shared" si="21"/>
        <v xml:space="preserve"> </v>
      </c>
      <c r="I172" s="90"/>
      <c r="J172" s="81"/>
      <c r="K172" s="51"/>
      <c r="L172" s="96" t="str">
        <f t="shared" si="28"/>
        <v xml:space="preserve"> </v>
      </c>
      <c r="M172" s="64" t="str">
        <f>IF(E172=0," ",IF(D172="Hayır",VLOOKUP(H172,Katsayı!$A$1:$B$197,2),IF(D172="Evet",VLOOKUP(H172,Katsayı!$A$199:$B$235,2),0)))</f>
        <v xml:space="preserve"> </v>
      </c>
      <c r="N172" s="82" t="str">
        <f t="shared" si="22"/>
        <v xml:space="preserve"> </v>
      </c>
      <c r="O172" s="83" t="str">
        <f t="shared" si="23"/>
        <v xml:space="preserve"> </v>
      </c>
      <c r="P172" s="83" t="str">
        <f t="shared" si="29"/>
        <v xml:space="preserve"> </v>
      </c>
      <c r="Q172" s="83" t="str">
        <f t="shared" si="24"/>
        <v xml:space="preserve"> </v>
      </c>
      <c r="R172" s="82" t="str">
        <f t="shared" si="25"/>
        <v xml:space="preserve"> </v>
      </c>
      <c r="S172" s="82" t="str">
        <f t="shared" si="26"/>
        <v xml:space="preserve"> </v>
      </c>
      <c r="T172" s="84" t="str">
        <f t="shared" si="27"/>
        <v xml:space="preserve"> </v>
      </c>
      <c r="U172" s="77"/>
      <c r="V172" s="78"/>
      <c r="Z172" s="80"/>
      <c r="AA172" s="80"/>
      <c r="AB172" s="80"/>
    </row>
    <row r="173" spans="1:28" s="79" customFormat="1" ht="15" customHeight="1" x14ac:dyDescent="0.2">
      <c r="A173" s="46"/>
      <c r="B173" s="47"/>
      <c r="C173" s="48"/>
      <c r="D173" s="48"/>
      <c r="E173" s="58"/>
      <c r="F173" s="49"/>
      <c r="G173" s="94" t="str">
        <f t="shared" si="20"/>
        <v xml:space="preserve"> </v>
      </c>
      <c r="H173" s="88" t="str">
        <f t="shared" si="21"/>
        <v xml:space="preserve"> </v>
      </c>
      <c r="I173" s="90"/>
      <c r="J173" s="81"/>
      <c r="K173" s="51"/>
      <c r="L173" s="96" t="str">
        <f t="shared" si="28"/>
        <v xml:space="preserve"> </v>
      </c>
      <c r="M173" s="64" t="str">
        <f>IF(E173=0," ",IF(D173="Hayır",VLOOKUP(H173,Katsayı!$A$1:$B$197,2),IF(D173="Evet",VLOOKUP(H173,Katsayı!$A$199:$B$235,2),0)))</f>
        <v xml:space="preserve"> </v>
      </c>
      <c r="N173" s="82" t="str">
        <f t="shared" si="22"/>
        <v xml:space="preserve"> </v>
      </c>
      <c r="O173" s="83" t="str">
        <f t="shared" si="23"/>
        <v xml:space="preserve"> </v>
      </c>
      <c r="P173" s="83" t="str">
        <f t="shared" si="29"/>
        <v xml:space="preserve"> </v>
      </c>
      <c r="Q173" s="83" t="str">
        <f t="shared" si="24"/>
        <v xml:space="preserve"> </v>
      </c>
      <c r="R173" s="82" t="str">
        <f t="shared" si="25"/>
        <v xml:space="preserve"> </v>
      </c>
      <c r="S173" s="82" t="str">
        <f t="shared" si="26"/>
        <v xml:space="preserve"> </v>
      </c>
      <c r="T173" s="84" t="str">
        <f t="shared" si="27"/>
        <v xml:space="preserve"> </v>
      </c>
      <c r="U173" s="77"/>
      <c r="V173" s="78"/>
      <c r="Z173" s="80"/>
      <c r="AA173" s="80"/>
      <c r="AB173" s="80"/>
    </row>
    <row r="174" spans="1:28" s="79" customFormat="1" ht="15" customHeight="1" x14ac:dyDescent="0.2">
      <c r="A174" s="46"/>
      <c r="B174" s="47"/>
      <c r="C174" s="48"/>
      <c r="D174" s="48"/>
      <c r="E174" s="58"/>
      <c r="F174" s="49"/>
      <c r="G174" s="94" t="str">
        <f t="shared" si="20"/>
        <v xml:space="preserve"> </v>
      </c>
      <c r="H174" s="88" t="str">
        <f t="shared" si="21"/>
        <v xml:space="preserve"> </v>
      </c>
      <c r="I174" s="90"/>
      <c r="J174" s="81"/>
      <c r="K174" s="51"/>
      <c r="L174" s="96" t="str">
        <f t="shared" si="28"/>
        <v xml:space="preserve"> </v>
      </c>
      <c r="M174" s="64" t="str">
        <f>IF(E174=0," ",IF(D174="Hayır",VLOOKUP(H174,Katsayı!$A$1:$B$197,2),IF(D174="Evet",VLOOKUP(H174,Katsayı!$A$199:$B$235,2),0)))</f>
        <v xml:space="preserve"> </v>
      </c>
      <c r="N174" s="82" t="str">
        <f t="shared" si="22"/>
        <v xml:space="preserve"> </v>
      </c>
      <c r="O174" s="83" t="str">
        <f t="shared" si="23"/>
        <v xml:space="preserve"> </v>
      </c>
      <c r="P174" s="83" t="str">
        <f t="shared" si="29"/>
        <v xml:space="preserve"> </v>
      </c>
      <c r="Q174" s="83" t="str">
        <f t="shared" si="24"/>
        <v xml:space="preserve"> </v>
      </c>
      <c r="R174" s="82" t="str">
        <f t="shared" si="25"/>
        <v xml:space="preserve"> </v>
      </c>
      <c r="S174" s="82" t="str">
        <f t="shared" si="26"/>
        <v xml:space="preserve"> </v>
      </c>
      <c r="T174" s="84" t="str">
        <f t="shared" si="27"/>
        <v xml:space="preserve"> </v>
      </c>
      <c r="U174" s="77"/>
      <c r="V174" s="78"/>
      <c r="Z174" s="80"/>
      <c r="AA174" s="80"/>
      <c r="AB174" s="80"/>
    </row>
    <row r="175" spans="1:28" s="79" customFormat="1" ht="15" customHeight="1" x14ac:dyDescent="0.2">
      <c r="A175" s="46"/>
      <c r="B175" s="47"/>
      <c r="C175" s="48"/>
      <c r="D175" s="48"/>
      <c r="E175" s="58"/>
      <c r="F175" s="49"/>
      <c r="G175" s="94" t="str">
        <f t="shared" si="20"/>
        <v xml:space="preserve"> </v>
      </c>
      <c r="H175" s="88" t="str">
        <f t="shared" si="21"/>
        <v xml:space="preserve"> </v>
      </c>
      <c r="I175" s="90"/>
      <c r="J175" s="81"/>
      <c r="K175" s="51"/>
      <c r="L175" s="96" t="str">
        <f t="shared" si="28"/>
        <v xml:space="preserve"> </v>
      </c>
      <c r="M175" s="64" t="str">
        <f>IF(E175=0," ",IF(D175="Hayır",VLOOKUP(H175,Katsayı!$A$1:$B$197,2),IF(D175="Evet",VLOOKUP(H175,Katsayı!$A$199:$B$235,2),0)))</f>
        <v xml:space="preserve"> </v>
      </c>
      <c r="N175" s="82" t="str">
        <f t="shared" si="22"/>
        <v xml:space="preserve"> </v>
      </c>
      <c r="O175" s="83" t="str">
        <f t="shared" si="23"/>
        <v xml:space="preserve"> </v>
      </c>
      <c r="P175" s="83" t="str">
        <f t="shared" si="29"/>
        <v xml:space="preserve"> </v>
      </c>
      <c r="Q175" s="83" t="str">
        <f t="shared" si="24"/>
        <v xml:space="preserve"> </v>
      </c>
      <c r="R175" s="82" t="str">
        <f t="shared" si="25"/>
        <v xml:space="preserve"> </v>
      </c>
      <c r="S175" s="82" t="str">
        <f t="shared" si="26"/>
        <v xml:space="preserve"> </v>
      </c>
      <c r="T175" s="84" t="str">
        <f t="shared" si="27"/>
        <v xml:space="preserve"> </v>
      </c>
      <c r="U175" s="77"/>
      <c r="V175" s="78"/>
      <c r="Z175" s="80"/>
      <c r="AA175" s="80"/>
      <c r="AB175" s="80"/>
    </row>
    <row r="176" spans="1:28" s="79" customFormat="1" ht="15" customHeight="1" x14ac:dyDescent="0.2">
      <c r="A176" s="46"/>
      <c r="B176" s="47"/>
      <c r="C176" s="48"/>
      <c r="D176" s="48"/>
      <c r="E176" s="58"/>
      <c r="F176" s="49"/>
      <c r="G176" s="94" t="str">
        <f t="shared" si="20"/>
        <v xml:space="preserve"> </v>
      </c>
      <c r="H176" s="88" t="str">
        <f t="shared" si="21"/>
        <v xml:space="preserve"> </v>
      </c>
      <c r="I176" s="90"/>
      <c r="J176" s="81"/>
      <c r="K176" s="51"/>
      <c r="L176" s="96" t="str">
        <f t="shared" si="28"/>
        <v xml:space="preserve"> </v>
      </c>
      <c r="M176" s="64" t="str">
        <f>IF(E176=0," ",IF(D176="Hayır",VLOOKUP(H176,Katsayı!$A$1:$B$197,2),IF(D176="Evet",VLOOKUP(H176,Katsayı!$A$199:$B$235,2),0)))</f>
        <v xml:space="preserve"> </v>
      </c>
      <c r="N176" s="82" t="str">
        <f t="shared" si="22"/>
        <v xml:space="preserve"> </v>
      </c>
      <c r="O176" s="83" t="str">
        <f t="shared" si="23"/>
        <v xml:space="preserve"> </v>
      </c>
      <c r="P176" s="83" t="str">
        <f t="shared" si="29"/>
        <v xml:space="preserve"> </v>
      </c>
      <c r="Q176" s="83" t="str">
        <f t="shared" si="24"/>
        <v xml:space="preserve"> </v>
      </c>
      <c r="R176" s="82" t="str">
        <f t="shared" si="25"/>
        <v xml:space="preserve"> </v>
      </c>
      <c r="S176" s="82" t="str">
        <f t="shared" si="26"/>
        <v xml:space="preserve"> </v>
      </c>
      <c r="T176" s="84" t="str">
        <f t="shared" si="27"/>
        <v xml:space="preserve"> </v>
      </c>
      <c r="U176" s="77"/>
      <c r="V176" s="78"/>
      <c r="Z176" s="80"/>
      <c r="AA176" s="80"/>
      <c r="AB176" s="80"/>
    </row>
    <row r="177" spans="1:28" s="79" customFormat="1" ht="15" customHeight="1" x14ac:dyDescent="0.2">
      <c r="A177" s="46"/>
      <c r="B177" s="47"/>
      <c r="C177" s="48"/>
      <c r="D177" s="48"/>
      <c r="E177" s="58"/>
      <c r="F177" s="49"/>
      <c r="G177" s="94" t="str">
        <f t="shared" si="20"/>
        <v xml:space="preserve"> </v>
      </c>
      <c r="H177" s="88" t="str">
        <f t="shared" si="21"/>
        <v xml:space="preserve"> </v>
      </c>
      <c r="I177" s="90"/>
      <c r="J177" s="81"/>
      <c r="K177" s="51"/>
      <c r="L177" s="96" t="str">
        <f t="shared" si="28"/>
        <v xml:space="preserve"> </v>
      </c>
      <c r="M177" s="64" t="str">
        <f>IF(E177=0," ",IF(D177="Hayır",VLOOKUP(H177,Katsayı!$A$1:$B$197,2),IF(D177="Evet",VLOOKUP(H177,Katsayı!$A$199:$B$235,2),0)))</f>
        <v xml:space="preserve"> </v>
      </c>
      <c r="N177" s="82" t="str">
        <f t="shared" si="22"/>
        <v xml:space="preserve"> </v>
      </c>
      <c r="O177" s="83" t="str">
        <f t="shared" si="23"/>
        <v xml:space="preserve"> </v>
      </c>
      <c r="P177" s="83" t="str">
        <f t="shared" si="29"/>
        <v xml:space="preserve"> </v>
      </c>
      <c r="Q177" s="83" t="str">
        <f t="shared" si="24"/>
        <v xml:space="preserve"> </v>
      </c>
      <c r="R177" s="82" t="str">
        <f t="shared" si="25"/>
        <v xml:space="preserve"> </v>
      </c>
      <c r="S177" s="82" t="str">
        <f t="shared" si="26"/>
        <v xml:space="preserve"> </v>
      </c>
      <c r="T177" s="84" t="str">
        <f t="shared" si="27"/>
        <v xml:space="preserve"> </v>
      </c>
      <c r="U177" s="77"/>
      <c r="V177" s="78"/>
      <c r="Z177" s="80"/>
      <c r="AA177" s="80"/>
      <c r="AB177" s="80"/>
    </row>
    <row r="178" spans="1:28" s="79" customFormat="1" ht="15" customHeight="1" x14ac:dyDescent="0.2">
      <c r="A178" s="46"/>
      <c r="B178" s="47"/>
      <c r="C178" s="48"/>
      <c r="D178" s="48"/>
      <c r="E178" s="58"/>
      <c r="F178" s="50"/>
      <c r="G178" s="94" t="str">
        <f t="shared" si="20"/>
        <v xml:space="preserve"> </v>
      </c>
      <c r="H178" s="88" t="str">
        <f t="shared" si="21"/>
        <v xml:space="preserve"> </v>
      </c>
      <c r="I178" s="90"/>
      <c r="J178" s="81"/>
      <c r="K178" s="51"/>
      <c r="L178" s="96" t="str">
        <f t="shared" si="28"/>
        <v xml:space="preserve"> </v>
      </c>
      <c r="M178" s="64" t="str">
        <f>IF(E178=0," ",IF(D178="Hayır",VLOOKUP(H178,Katsayı!$A$1:$B$197,2),IF(D178="Evet",VLOOKUP(H178,Katsayı!$A$199:$B$235,2),0)))</f>
        <v xml:space="preserve"> </v>
      </c>
      <c r="N178" s="82" t="str">
        <f t="shared" si="22"/>
        <v xml:space="preserve"> </v>
      </c>
      <c r="O178" s="83" t="str">
        <f t="shared" si="23"/>
        <v xml:space="preserve"> </v>
      </c>
      <c r="P178" s="83" t="str">
        <f t="shared" si="29"/>
        <v xml:space="preserve"> </v>
      </c>
      <c r="Q178" s="83" t="str">
        <f t="shared" si="24"/>
        <v xml:space="preserve"> </v>
      </c>
      <c r="R178" s="82" t="str">
        <f t="shared" si="25"/>
        <v xml:space="preserve"> </v>
      </c>
      <c r="S178" s="82" t="str">
        <f t="shared" si="26"/>
        <v xml:space="preserve"> </v>
      </c>
      <c r="T178" s="84" t="str">
        <f t="shared" si="27"/>
        <v xml:space="preserve"> </v>
      </c>
      <c r="U178" s="77"/>
      <c r="V178" s="78"/>
      <c r="Z178" s="80"/>
      <c r="AA178" s="80"/>
      <c r="AB178" s="80"/>
    </row>
    <row r="179" spans="1:28" s="79" customFormat="1" ht="15" customHeight="1" x14ac:dyDescent="0.2">
      <c r="A179" s="46"/>
      <c r="B179" s="47"/>
      <c r="C179" s="48"/>
      <c r="D179" s="48"/>
      <c r="E179" s="58"/>
      <c r="F179" s="50"/>
      <c r="G179" s="94" t="str">
        <f t="shared" si="20"/>
        <v xml:space="preserve"> </v>
      </c>
      <c r="H179" s="88" t="str">
        <f t="shared" si="21"/>
        <v xml:space="preserve"> </v>
      </c>
      <c r="I179" s="90"/>
      <c r="J179" s="81"/>
      <c r="K179" s="51"/>
      <c r="L179" s="96" t="str">
        <f t="shared" si="28"/>
        <v xml:space="preserve"> </v>
      </c>
      <c r="M179" s="64" t="str">
        <f>IF(E179=0," ",IF(D179="Hayır",VLOOKUP(H179,Katsayı!$A$1:$B$197,2),IF(D179="Evet",VLOOKUP(H179,Katsayı!$A$199:$B$235,2),0)))</f>
        <v xml:space="preserve"> </v>
      </c>
      <c r="N179" s="82" t="str">
        <f t="shared" si="22"/>
        <v xml:space="preserve"> </v>
      </c>
      <c r="O179" s="83" t="str">
        <f t="shared" si="23"/>
        <v xml:space="preserve"> </v>
      </c>
      <c r="P179" s="83" t="str">
        <f t="shared" si="29"/>
        <v xml:space="preserve"> </v>
      </c>
      <c r="Q179" s="83" t="str">
        <f t="shared" si="24"/>
        <v xml:space="preserve"> </v>
      </c>
      <c r="R179" s="82" t="str">
        <f t="shared" si="25"/>
        <v xml:space="preserve"> </v>
      </c>
      <c r="S179" s="82" t="str">
        <f t="shared" si="26"/>
        <v xml:space="preserve"> </v>
      </c>
      <c r="T179" s="84" t="str">
        <f t="shared" si="27"/>
        <v xml:space="preserve"> </v>
      </c>
      <c r="U179" s="77"/>
      <c r="V179" s="78"/>
      <c r="Z179" s="80"/>
      <c r="AA179" s="80"/>
      <c r="AB179" s="80"/>
    </row>
    <row r="180" spans="1:28" s="79" customFormat="1" ht="15" customHeight="1" x14ac:dyDescent="0.2">
      <c r="A180" s="46"/>
      <c r="B180" s="47"/>
      <c r="C180" s="48"/>
      <c r="D180" s="48"/>
      <c r="E180" s="58"/>
      <c r="F180" s="50"/>
      <c r="G180" s="94" t="str">
        <f t="shared" si="20"/>
        <v xml:space="preserve"> </v>
      </c>
      <c r="H180" s="88" t="str">
        <f t="shared" si="21"/>
        <v xml:space="preserve"> </v>
      </c>
      <c r="I180" s="90"/>
      <c r="J180" s="81"/>
      <c r="K180" s="51"/>
      <c r="L180" s="96" t="str">
        <f t="shared" si="28"/>
        <v xml:space="preserve"> </v>
      </c>
      <c r="M180" s="64" t="str">
        <f>IF(E180=0," ",IF(D180="Hayır",VLOOKUP(H180,Katsayı!$A$1:$B$197,2),IF(D180="Evet",VLOOKUP(H180,Katsayı!$A$199:$B$235,2),0)))</f>
        <v xml:space="preserve"> </v>
      </c>
      <c r="N180" s="82" t="str">
        <f t="shared" si="22"/>
        <v xml:space="preserve"> </v>
      </c>
      <c r="O180" s="83" t="str">
        <f t="shared" si="23"/>
        <v xml:space="preserve"> </v>
      </c>
      <c r="P180" s="83" t="str">
        <f t="shared" si="29"/>
        <v xml:space="preserve"> </v>
      </c>
      <c r="Q180" s="83" t="str">
        <f t="shared" si="24"/>
        <v xml:space="preserve"> </v>
      </c>
      <c r="R180" s="82" t="str">
        <f t="shared" si="25"/>
        <v xml:space="preserve"> </v>
      </c>
      <c r="S180" s="82" t="str">
        <f t="shared" si="26"/>
        <v xml:space="preserve"> </v>
      </c>
      <c r="T180" s="84" t="str">
        <f t="shared" si="27"/>
        <v xml:space="preserve"> </v>
      </c>
      <c r="U180" s="77"/>
      <c r="V180" s="78"/>
      <c r="Z180" s="80"/>
      <c r="AA180" s="80"/>
      <c r="AB180" s="80"/>
    </row>
    <row r="181" spans="1:28" s="79" customFormat="1" ht="15" customHeight="1" x14ac:dyDescent="0.2">
      <c r="A181" s="46"/>
      <c r="B181" s="47"/>
      <c r="C181" s="48"/>
      <c r="D181" s="48"/>
      <c r="E181" s="58"/>
      <c r="F181" s="50"/>
      <c r="G181" s="94" t="str">
        <f t="shared" si="20"/>
        <v xml:space="preserve"> </v>
      </c>
      <c r="H181" s="88" t="str">
        <f t="shared" si="21"/>
        <v xml:space="preserve"> </v>
      </c>
      <c r="I181" s="90"/>
      <c r="J181" s="81"/>
      <c r="K181" s="51"/>
      <c r="L181" s="96" t="str">
        <f t="shared" si="28"/>
        <v xml:space="preserve"> </v>
      </c>
      <c r="M181" s="64" t="str">
        <f>IF(E181=0," ",IF(D181="Hayır",VLOOKUP(H181,Katsayı!$A$1:$B$197,2),IF(D181="Evet",VLOOKUP(H181,Katsayı!$A$199:$B$235,2),0)))</f>
        <v xml:space="preserve"> </v>
      </c>
      <c r="N181" s="82" t="str">
        <f t="shared" si="22"/>
        <v xml:space="preserve"> </v>
      </c>
      <c r="O181" s="83" t="str">
        <f t="shared" si="23"/>
        <v xml:space="preserve"> </v>
      </c>
      <c r="P181" s="83" t="str">
        <f t="shared" si="29"/>
        <v xml:space="preserve"> </v>
      </c>
      <c r="Q181" s="83" t="str">
        <f t="shared" si="24"/>
        <v xml:space="preserve"> </v>
      </c>
      <c r="R181" s="82" t="str">
        <f t="shared" si="25"/>
        <v xml:space="preserve"> </v>
      </c>
      <c r="S181" s="82" t="str">
        <f t="shared" si="26"/>
        <v xml:space="preserve"> </v>
      </c>
      <c r="T181" s="84" t="str">
        <f t="shared" si="27"/>
        <v xml:space="preserve"> </v>
      </c>
      <c r="U181" s="77"/>
      <c r="V181" s="78"/>
      <c r="Z181" s="80"/>
      <c r="AA181" s="80"/>
      <c r="AB181" s="80"/>
    </row>
    <row r="182" spans="1:28" s="79" customFormat="1" ht="15" customHeight="1" x14ac:dyDescent="0.2">
      <c r="A182" s="46"/>
      <c r="B182" s="47"/>
      <c r="C182" s="48"/>
      <c r="D182" s="48"/>
      <c r="E182" s="58"/>
      <c r="F182" s="50"/>
      <c r="G182" s="94" t="str">
        <f t="shared" si="20"/>
        <v xml:space="preserve"> </v>
      </c>
      <c r="H182" s="88" t="str">
        <f t="shared" si="21"/>
        <v xml:space="preserve"> </v>
      </c>
      <c r="I182" s="90"/>
      <c r="J182" s="81"/>
      <c r="K182" s="51"/>
      <c r="L182" s="96" t="str">
        <f t="shared" si="28"/>
        <v xml:space="preserve"> </v>
      </c>
      <c r="M182" s="64" t="str">
        <f>IF(E182=0," ",IF(D182="Hayır",VLOOKUP(H182,Katsayı!$A$1:$B$197,2),IF(D182="Evet",VLOOKUP(H182,Katsayı!$A$199:$B$235,2),0)))</f>
        <v xml:space="preserve"> </v>
      </c>
      <c r="N182" s="82" t="str">
        <f t="shared" si="22"/>
        <v xml:space="preserve"> </v>
      </c>
      <c r="O182" s="83" t="str">
        <f t="shared" si="23"/>
        <v xml:space="preserve"> </v>
      </c>
      <c r="P182" s="83" t="str">
        <f t="shared" si="29"/>
        <v xml:space="preserve"> </v>
      </c>
      <c r="Q182" s="83" t="str">
        <f t="shared" si="24"/>
        <v xml:space="preserve"> </v>
      </c>
      <c r="R182" s="82" t="str">
        <f t="shared" si="25"/>
        <v xml:space="preserve"> </v>
      </c>
      <c r="S182" s="82" t="str">
        <f t="shared" si="26"/>
        <v xml:space="preserve"> </v>
      </c>
      <c r="T182" s="84" t="str">
        <f t="shared" si="27"/>
        <v xml:space="preserve"> </v>
      </c>
      <c r="U182" s="77"/>
      <c r="V182" s="78"/>
      <c r="Z182" s="80"/>
      <c r="AA182" s="80"/>
      <c r="AB182" s="80"/>
    </row>
    <row r="183" spans="1:28" s="79" customFormat="1" ht="15" customHeight="1" x14ac:dyDescent="0.2">
      <c r="A183" s="46"/>
      <c r="B183" s="47"/>
      <c r="C183" s="48"/>
      <c r="D183" s="48"/>
      <c r="E183" s="58"/>
      <c r="F183" s="50"/>
      <c r="G183" s="94" t="str">
        <f t="shared" si="20"/>
        <v xml:space="preserve"> </v>
      </c>
      <c r="H183" s="88" t="str">
        <f t="shared" si="21"/>
        <v xml:space="preserve"> </v>
      </c>
      <c r="I183" s="90"/>
      <c r="J183" s="81"/>
      <c r="K183" s="51"/>
      <c r="L183" s="96" t="str">
        <f t="shared" si="28"/>
        <v xml:space="preserve"> </v>
      </c>
      <c r="M183" s="64" t="str">
        <f>IF(E183=0," ",IF(D183="Hayır",VLOOKUP(H183,Katsayı!$A$1:$B$197,2),IF(D183="Evet",VLOOKUP(H183,Katsayı!$A$199:$B$235,2),0)))</f>
        <v xml:space="preserve"> </v>
      </c>
      <c r="N183" s="82" t="str">
        <f t="shared" si="22"/>
        <v xml:space="preserve"> </v>
      </c>
      <c r="O183" s="83" t="str">
        <f t="shared" si="23"/>
        <v xml:space="preserve"> </v>
      </c>
      <c r="P183" s="83" t="str">
        <f t="shared" si="29"/>
        <v xml:space="preserve"> </v>
      </c>
      <c r="Q183" s="83" t="str">
        <f t="shared" si="24"/>
        <v xml:space="preserve"> </v>
      </c>
      <c r="R183" s="82" t="str">
        <f t="shared" si="25"/>
        <v xml:space="preserve"> </v>
      </c>
      <c r="S183" s="82" t="str">
        <f t="shared" si="26"/>
        <v xml:space="preserve"> </v>
      </c>
      <c r="T183" s="84" t="str">
        <f t="shared" si="27"/>
        <v xml:space="preserve"> </v>
      </c>
      <c r="U183" s="77"/>
      <c r="V183" s="78"/>
      <c r="Z183" s="80"/>
      <c r="AA183" s="80"/>
      <c r="AB183" s="80"/>
    </row>
    <row r="184" spans="1:28" s="79" customFormat="1" ht="15" customHeight="1" x14ac:dyDescent="0.2">
      <c r="A184" s="46"/>
      <c r="B184" s="47"/>
      <c r="C184" s="48"/>
      <c r="D184" s="48"/>
      <c r="E184" s="58"/>
      <c r="F184" s="50"/>
      <c r="G184" s="94" t="str">
        <f t="shared" si="20"/>
        <v xml:space="preserve"> </v>
      </c>
      <c r="H184" s="88" t="str">
        <f t="shared" si="21"/>
        <v xml:space="preserve"> </v>
      </c>
      <c r="I184" s="90"/>
      <c r="J184" s="81"/>
      <c r="K184" s="51"/>
      <c r="L184" s="96" t="str">
        <f t="shared" si="28"/>
        <v xml:space="preserve"> </v>
      </c>
      <c r="M184" s="64" t="str">
        <f>IF(E184=0," ",IF(D184="Hayır",VLOOKUP(H184,Katsayı!$A$1:$B$197,2),IF(D184="Evet",VLOOKUP(H184,Katsayı!$A$199:$B$235,2),0)))</f>
        <v xml:space="preserve"> </v>
      </c>
      <c r="N184" s="82" t="str">
        <f t="shared" si="22"/>
        <v xml:space="preserve"> </v>
      </c>
      <c r="O184" s="83" t="str">
        <f t="shared" si="23"/>
        <v xml:space="preserve"> </v>
      </c>
      <c r="P184" s="83" t="str">
        <f t="shared" si="29"/>
        <v xml:space="preserve"> </v>
      </c>
      <c r="Q184" s="83" t="str">
        <f t="shared" si="24"/>
        <v xml:space="preserve"> </v>
      </c>
      <c r="R184" s="82" t="str">
        <f t="shared" si="25"/>
        <v xml:space="preserve"> </v>
      </c>
      <c r="S184" s="82" t="str">
        <f t="shared" si="26"/>
        <v xml:space="preserve"> </v>
      </c>
      <c r="T184" s="84" t="str">
        <f t="shared" si="27"/>
        <v xml:space="preserve"> </v>
      </c>
      <c r="U184" s="77"/>
      <c r="V184" s="78"/>
      <c r="Z184" s="80"/>
      <c r="AA184" s="80"/>
      <c r="AB184" s="80"/>
    </row>
    <row r="185" spans="1:28" s="79" customFormat="1" ht="15" customHeight="1" x14ac:dyDescent="0.2">
      <c r="A185" s="46"/>
      <c r="B185" s="47"/>
      <c r="C185" s="48"/>
      <c r="D185" s="48"/>
      <c r="E185" s="58"/>
      <c r="F185" s="50"/>
      <c r="G185" s="94" t="str">
        <f t="shared" si="20"/>
        <v xml:space="preserve"> </v>
      </c>
      <c r="H185" s="88" t="str">
        <f t="shared" si="21"/>
        <v xml:space="preserve"> </v>
      </c>
      <c r="I185" s="90"/>
      <c r="J185" s="81"/>
      <c r="K185" s="51"/>
      <c r="L185" s="96" t="str">
        <f t="shared" si="28"/>
        <v xml:space="preserve"> </v>
      </c>
      <c r="M185" s="64" t="str">
        <f>IF(E185=0," ",IF(D185="Hayır",VLOOKUP(H185,Katsayı!$A$1:$B$197,2),IF(D185="Evet",VLOOKUP(H185,Katsayı!$A$199:$B$235,2),0)))</f>
        <v xml:space="preserve"> </v>
      </c>
      <c r="N185" s="82" t="str">
        <f t="shared" si="22"/>
        <v xml:space="preserve"> </v>
      </c>
      <c r="O185" s="83" t="str">
        <f t="shared" si="23"/>
        <v xml:space="preserve"> </v>
      </c>
      <c r="P185" s="83" t="str">
        <f t="shared" si="29"/>
        <v xml:space="preserve"> </v>
      </c>
      <c r="Q185" s="83" t="str">
        <f t="shared" si="24"/>
        <v xml:space="preserve"> </v>
      </c>
      <c r="R185" s="82" t="str">
        <f t="shared" si="25"/>
        <v xml:space="preserve"> </v>
      </c>
      <c r="S185" s="82" t="str">
        <f t="shared" si="26"/>
        <v xml:space="preserve"> </v>
      </c>
      <c r="T185" s="84" t="str">
        <f t="shared" si="27"/>
        <v xml:space="preserve"> </v>
      </c>
      <c r="U185" s="77"/>
      <c r="V185" s="78"/>
      <c r="Z185" s="80"/>
      <c r="AA185" s="80"/>
      <c r="AB185" s="80"/>
    </row>
    <row r="186" spans="1:28" s="79" customFormat="1" ht="15" customHeight="1" x14ac:dyDescent="0.2">
      <c r="A186" s="46"/>
      <c r="B186" s="47"/>
      <c r="C186" s="48"/>
      <c r="D186" s="48"/>
      <c r="E186" s="58"/>
      <c r="F186" s="50"/>
      <c r="G186" s="94" t="str">
        <f t="shared" si="20"/>
        <v xml:space="preserve"> </v>
      </c>
      <c r="H186" s="88" t="str">
        <f t="shared" si="21"/>
        <v xml:space="preserve"> </v>
      </c>
      <c r="I186" s="90"/>
      <c r="J186" s="81"/>
      <c r="K186" s="51"/>
      <c r="L186" s="96" t="str">
        <f t="shared" si="28"/>
        <v xml:space="preserve"> </v>
      </c>
      <c r="M186" s="64" t="str">
        <f>IF(E186=0," ",IF(D186="Hayır",VLOOKUP(H186,Katsayı!$A$1:$B$197,2),IF(D186="Evet",VLOOKUP(H186,Katsayı!$A$199:$B$235,2),0)))</f>
        <v xml:space="preserve"> </v>
      </c>
      <c r="N186" s="82" t="str">
        <f t="shared" si="22"/>
        <v xml:space="preserve"> </v>
      </c>
      <c r="O186" s="83" t="str">
        <f t="shared" si="23"/>
        <v xml:space="preserve"> </v>
      </c>
      <c r="P186" s="83" t="str">
        <f t="shared" si="29"/>
        <v xml:space="preserve"> </v>
      </c>
      <c r="Q186" s="83" t="str">
        <f t="shared" si="24"/>
        <v xml:space="preserve"> </v>
      </c>
      <c r="R186" s="82" t="str">
        <f t="shared" si="25"/>
        <v xml:space="preserve"> </v>
      </c>
      <c r="S186" s="82" t="str">
        <f t="shared" si="26"/>
        <v xml:space="preserve"> </v>
      </c>
      <c r="T186" s="84" t="str">
        <f t="shared" si="27"/>
        <v xml:space="preserve"> </v>
      </c>
      <c r="U186" s="77"/>
      <c r="V186" s="78"/>
      <c r="Z186" s="80"/>
      <c r="AA186" s="80"/>
      <c r="AB186" s="80"/>
    </row>
    <row r="187" spans="1:28" s="79" customFormat="1" ht="15" customHeight="1" x14ac:dyDescent="0.2">
      <c r="A187" s="46"/>
      <c r="B187" s="47"/>
      <c r="C187" s="48"/>
      <c r="D187" s="48"/>
      <c r="E187" s="58"/>
      <c r="F187" s="50"/>
      <c r="G187" s="94" t="str">
        <f t="shared" si="20"/>
        <v xml:space="preserve"> </v>
      </c>
      <c r="H187" s="88" t="str">
        <f t="shared" si="21"/>
        <v xml:space="preserve"> </v>
      </c>
      <c r="I187" s="90"/>
      <c r="J187" s="81"/>
      <c r="K187" s="51"/>
      <c r="L187" s="96" t="str">
        <f t="shared" si="28"/>
        <v xml:space="preserve"> </v>
      </c>
      <c r="M187" s="64" t="str">
        <f>IF(E187=0," ",IF(D187="Hayır",VLOOKUP(H187,Katsayı!$A$1:$B$197,2),IF(D187="Evet",VLOOKUP(H187,Katsayı!$A$199:$B$235,2),0)))</f>
        <v xml:space="preserve"> </v>
      </c>
      <c r="N187" s="82" t="str">
        <f t="shared" si="22"/>
        <v xml:space="preserve"> </v>
      </c>
      <c r="O187" s="83" t="str">
        <f t="shared" si="23"/>
        <v xml:space="preserve"> </v>
      </c>
      <c r="P187" s="83" t="str">
        <f t="shared" si="29"/>
        <v xml:space="preserve"> </v>
      </c>
      <c r="Q187" s="83" t="str">
        <f t="shared" si="24"/>
        <v xml:space="preserve"> </v>
      </c>
      <c r="R187" s="82" t="str">
        <f t="shared" si="25"/>
        <v xml:space="preserve"> </v>
      </c>
      <c r="S187" s="82" t="str">
        <f t="shared" si="26"/>
        <v xml:space="preserve"> </v>
      </c>
      <c r="T187" s="84" t="str">
        <f t="shared" si="27"/>
        <v xml:space="preserve"> </v>
      </c>
      <c r="U187" s="77"/>
      <c r="V187" s="78"/>
      <c r="Z187" s="80"/>
      <c r="AA187" s="80"/>
      <c r="AB187" s="80"/>
    </row>
    <row r="188" spans="1:28" s="79" customFormat="1" ht="15" customHeight="1" x14ac:dyDescent="0.2">
      <c r="A188" s="46"/>
      <c r="B188" s="47"/>
      <c r="C188" s="48"/>
      <c r="D188" s="48"/>
      <c r="E188" s="58"/>
      <c r="F188" s="50"/>
      <c r="G188" s="94" t="str">
        <f t="shared" si="20"/>
        <v xml:space="preserve"> </v>
      </c>
      <c r="H188" s="88" t="str">
        <f t="shared" si="21"/>
        <v xml:space="preserve"> </v>
      </c>
      <c r="I188" s="90"/>
      <c r="J188" s="81"/>
      <c r="K188" s="51"/>
      <c r="L188" s="96" t="str">
        <f t="shared" si="28"/>
        <v xml:space="preserve"> </v>
      </c>
      <c r="M188" s="64" t="str">
        <f>IF(E188=0," ",IF(D188="Hayır",VLOOKUP(H188,Katsayı!$A$1:$B$197,2),IF(D188="Evet",VLOOKUP(H188,Katsayı!$A$199:$B$235,2),0)))</f>
        <v xml:space="preserve"> </v>
      </c>
      <c r="N188" s="82" t="str">
        <f t="shared" si="22"/>
        <v xml:space="preserve"> </v>
      </c>
      <c r="O188" s="83" t="str">
        <f t="shared" si="23"/>
        <v xml:space="preserve"> </v>
      </c>
      <c r="P188" s="83" t="str">
        <f t="shared" si="29"/>
        <v xml:space="preserve"> </v>
      </c>
      <c r="Q188" s="83" t="str">
        <f t="shared" si="24"/>
        <v xml:space="preserve"> </v>
      </c>
      <c r="R188" s="82" t="str">
        <f t="shared" si="25"/>
        <v xml:space="preserve"> </v>
      </c>
      <c r="S188" s="82" t="str">
        <f t="shared" si="26"/>
        <v xml:space="preserve"> </v>
      </c>
      <c r="T188" s="84" t="str">
        <f t="shared" si="27"/>
        <v xml:space="preserve"> </v>
      </c>
      <c r="U188" s="77"/>
      <c r="V188" s="78"/>
      <c r="Z188" s="80"/>
      <c r="AA188" s="80"/>
      <c r="AB188" s="80"/>
    </row>
    <row r="189" spans="1:28" s="79" customFormat="1" ht="15" customHeight="1" x14ac:dyDescent="0.2">
      <c r="A189" s="46"/>
      <c r="B189" s="47"/>
      <c r="C189" s="48"/>
      <c r="D189" s="48"/>
      <c r="E189" s="58"/>
      <c r="F189" s="50"/>
      <c r="G189" s="94" t="str">
        <f t="shared" si="20"/>
        <v xml:space="preserve"> </v>
      </c>
      <c r="H189" s="88" t="str">
        <f t="shared" si="21"/>
        <v xml:space="preserve"> </v>
      </c>
      <c r="I189" s="90"/>
      <c r="J189" s="81"/>
      <c r="K189" s="51"/>
      <c r="L189" s="96" t="str">
        <f t="shared" si="28"/>
        <v xml:space="preserve"> </v>
      </c>
      <c r="M189" s="64" t="str">
        <f>IF(E189=0," ",IF(D189="Hayır",VLOOKUP(H189,Katsayı!$A$1:$B$197,2),IF(D189="Evet",VLOOKUP(H189,Katsayı!$A$199:$B$235,2),0)))</f>
        <v xml:space="preserve"> </v>
      </c>
      <c r="N189" s="82" t="str">
        <f t="shared" si="22"/>
        <v xml:space="preserve"> </v>
      </c>
      <c r="O189" s="83" t="str">
        <f t="shared" si="23"/>
        <v xml:space="preserve"> </v>
      </c>
      <c r="P189" s="83" t="str">
        <f t="shared" si="29"/>
        <v xml:space="preserve"> </v>
      </c>
      <c r="Q189" s="83" t="str">
        <f t="shared" si="24"/>
        <v xml:space="preserve"> </v>
      </c>
      <c r="R189" s="82" t="str">
        <f t="shared" si="25"/>
        <v xml:space="preserve"> </v>
      </c>
      <c r="S189" s="82" t="str">
        <f t="shared" si="26"/>
        <v xml:space="preserve"> </v>
      </c>
      <c r="T189" s="84" t="str">
        <f t="shared" si="27"/>
        <v xml:space="preserve"> </v>
      </c>
      <c r="U189" s="77"/>
      <c r="V189" s="78"/>
      <c r="Z189" s="80"/>
      <c r="AA189" s="80"/>
      <c r="AB189" s="80"/>
    </row>
    <row r="190" spans="1:28" s="79" customFormat="1" ht="15" customHeight="1" x14ac:dyDescent="0.2">
      <c r="A190" s="46"/>
      <c r="B190" s="47"/>
      <c r="C190" s="48"/>
      <c r="D190" s="48"/>
      <c r="E190" s="58"/>
      <c r="F190" s="50"/>
      <c r="G190" s="94" t="str">
        <f t="shared" si="20"/>
        <v xml:space="preserve"> </v>
      </c>
      <c r="H190" s="88" t="str">
        <f t="shared" si="21"/>
        <v xml:space="preserve"> </v>
      </c>
      <c r="I190" s="90"/>
      <c r="J190" s="81"/>
      <c r="K190" s="51"/>
      <c r="L190" s="96" t="str">
        <f t="shared" si="28"/>
        <v xml:space="preserve"> </v>
      </c>
      <c r="M190" s="64" t="str">
        <f>IF(E190=0," ",IF(D190="Hayır",VLOOKUP(H190,Katsayı!$A$1:$B$197,2),IF(D190="Evet",VLOOKUP(H190,Katsayı!$A$199:$B$235,2),0)))</f>
        <v xml:space="preserve"> </v>
      </c>
      <c r="N190" s="82" t="str">
        <f t="shared" si="22"/>
        <v xml:space="preserve"> </v>
      </c>
      <c r="O190" s="83" t="str">
        <f t="shared" si="23"/>
        <v xml:space="preserve"> </v>
      </c>
      <c r="P190" s="83" t="str">
        <f t="shared" si="29"/>
        <v xml:space="preserve"> </v>
      </c>
      <c r="Q190" s="83" t="str">
        <f t="shared" si="24"/>
        <v xml:space="preserve"> </v>
      </c>
      <c r="R190" s="82" t="str">
        <f t="shared" si="25"/>
        <v xml:space="preserve"> </v>
      </c>
      <c r="S190" s="82" t="str">
        <f t="shared" si="26"/>
        <v xml:space="preserve"> </v>
      </c>
      <c r="T190" s="84" t="str">
        <f t="shared" si="27"/>
        <v xml:space="preserve"> </v>
      </c>
      <c r="U190" s="77"/>
      <c r="V190" s="78"/>
      <c r="Z190" s="80"/>
      <c r="AA190" s="80"/>
      <c r="AB190" s="80"/>
    </row>
    <row r="191" spans="1:28" s="79" customFormat="1" ht="15" customHeight="1" x14ac:dyDescent="0.2">
      <c r="A191" s="46"/>
      <c r="B191" s="47"/>
      <c r="C191" s="48"/>
      <c r="D191" s="48"/>
      <c r="E191" s="58"/>
      <c r="F191" s="50"/>
      <c r="G191" s="94" t="str">
        <f t="shared" si="20"/>
        <v xml:space="preserve"> </v>
      </c>
      <c r="H191" s="88" t="str">
        <f t="shared" si="21"/>
        <v xml:space="preserve"> </v>
      </c>
      <c r="I191" s="90"/>
      <c r="J191" s="81"/>
      <c r="K191" s="51"/>
      <c r="L191" s="96" t="str">
        <f t="shared" si="28"/>
        <v xml:space="preserve"> </v>
      </c>
      <c r="M191" s="64" t="str">
        <f>IF(E191=0," ",IF(D191="Hayır",VLOOKUP(H191,Katsayı!$A$1:$B$197,2),IF(D191="Evet",VLOOKUP(H191,Katsayı!$A$199:$B$235,2),0)))</f>
        <v xml:space="preserve"> </v>
      </c>
      <c r="N191" s="82" t="str">
        <f t="shared" si="22"/>
        <v xml:space="preserve"> </v>
      </c>
      <c r="O191" s="83" t="str">
        <f t="shared" si="23"/>
        <v xml:space="preserve"> </v>
      </c>
      <c r="P191" s="83" t="str">
        <f t="shared" si="29"/>
        <v xml:space="preserve"> </v>
      </c>
      <c r="Q191" s="83" t="str">
        <f t="shared" si="24"/>
        <v xml:space="preserve"> </v>
      </c>
      <c r="R191" s="82" t="str">
        <f t="shared" si="25"/>
        <v xml:space="preserve"> </v>
      </c>
      <c r="S191" s="82" t="str">
        <f t="shared" si="26"/>
        <v xml:space="preserve"> </v>
      </c>
      <c r="T191" s="84" t="str">
        <f t="shared" si="27"/>
        <v xml:space="preserve"> </v>
      </c>
      <c r="U191" s="77"/>
      <c r="V191" s="78"/>
      <c r="Z191" s="80"/>
      <c r="AA191" s="80"/>
      <c r="AB191" s="80"/>
    </row>
    <row r="192" spans="1:28" s="79" customFormat="1" ht="15" customHeight="1" x14ac:dyDescent="0.2">
      <c r="A192" s="46"/>
      <c r="B192" s="47"/>
      <c r="C192" s="48"/>
      <c r="D192" s="48"/>
      <c r="E192" s="58"/>
      <c r="F192" s="49"/>
      <c r="G192" s="94" t="str">
        <f t="shared" si="20"/>
        <v xml:space="preserve"> </v>
      </c>
      <c r="H192" s="88" t="str">
        <f t="shared" si="21"/>
        <v xml:space="preserve"> </v>
      </c>
      <c r="I192" s="90"/>
      <c r="J192" s="81"/>
      <c r="K192" s="51"/>
      <c r="L192" s="96" t="str">
        <f t="shared" si="28"/>
        <v xml:space="preserve"> </v>
      </c>
      <c r="M192" s="64" t="str">
        <f>IF(E192=0," ",IF(D192="Hayır",VLOOKUP(H192,Katsayı!$A$1:$B$197,2),IF(D192="Evet",VLOOKUP(H192,Katsayı!$A$199:$B$235,2),0)))</f>
        <v xml:space="preserve"> </v>
      </c>
      <c r="N192" s="82" t="str">
        <f t="shared" si="22"/>
        <v xml:space="preserve"> </v>
      </c>
      <c r="O192" s="83" t="str">
        <f t="shared" si="23"/>
        <v xml:space="preserve"> </v>
      </c>
      <c r="P192" s="83" t="str">
        <f t="shared" si="29"/>
        <v xml:space="preserve"> </v>
      </c>
      <c r="Q192" s="83" t="str">
        <f t="shared" si="24"/>
        <v xml:space="preserve"> </v>
      </c>
      <c r="R192" s="82" t="str">
        <f t="shared" si="25"/>
        <v xml:space="preserve"> </v>
      </c>
      <c r="S192" s="82" t="str">
        <f t="shared" si="26"/>
        <v xml:space="preserve"> </v>
      </c>
      <c r="T192" s="84" t="str">
        <f t="shared" si="27"/>
        <v xml:space="preserve"> </v>
      </c>
      <c r="U192" s="77"/>
      <c r="V192" s="78"/>
      <c r="Z192" s="80"/>
      <c r="AA192" s="80"/>
      <c r="AB192" s="80"/>
    </row>
    <row r="193" spans="1:28" s="79" customFormat="1" ht="15" customHeight="1" x14ac:dyDescent="0.2">
      <c r="A193" s="46"/>
      <c r="B193" s="47"/>
      <c r="C193" s="48"/>
      <c r="D193" s="48"/>
      <c r="E193" s="58"/>
      <c r="F193" s="49"/>
      <c r="G193" s="94" t="str">
        <f t="shared" si="20"/>
        <v xml:space="preserve"> </v>
      </c>
      <c r="H193" s="88" t="str">
        <f t="shared" si="21"/>
        <v xml:space="preserve"> </v>
      </c>
      <c r="I193" s="90"/>
      <c r="J193" s="81"/>
      <c r="K193" s="51"/>
      <c r="L193" s="96" t="str">
        <f t="shared" si="28"/>
        <v xml:space="preserve"> </v>
      </c>
      <c r="M193" s="64" t="str">
        <f>IF(E193=0," ",IF(D193="Hayır",VLOOKUP(H193,Katsayı!$A$1:$B$197,2),IF(D193="Evet",VLOOKUP(H193,Katsayı!$A$199:$B$235,2),0)))</f>
        <v xml:space="preserve"> </v>
      </c>
      <c r="N193" s="82" t="str">
        <f t="shared" si="22"/>
        <v xml:space="preserve"> </v>
      </c>
      <c r="O193" s="83" t="str">
        <f t="shared" si="23"/>
        <v xml:space="preserve"> </v>
      </c>
      <c r="P193" s="83" t="str">
        <f t="shared" si="29"/>
        <v xml:space="preserve"> </v>
      </c>
      <c r="Q193" s="83" t="str">
        <f t="shared" si="24"/>
        <v xml:space="preserve"> </v>
      </c>
      <c r="R193" s="82" t="str">
        <f t="shared" si="25"/>
        <v xml:space="preserve"> </v>
      </c>
      <c r="S193" s="82" t="str">
        <f t="shared" si="26"/>
        <v xml:space="preserve"> </v>
      </c>
      <c r="T193" s="84" t="str">
        <f t="shared" si="27"/>
        <v xml:space="preserve"> </v>
      </c>
      <c r="U193" s="77"/>
      <c r="V193" s="78"/>
      <c r="Z193" s="80"/>
      <c r="AA193" s="80"/>
      <c r="AB193" s="80"/>
    </row>
    <row r="194" spans="1:28" s="79" customFormat="1" ht="15" customHeight="1" x14ac:dyDescent="0.2">
      <c r="A194" s="46"/>
      <c r="B194" s="85"/>
      <c r="C194" s="48"/>
      <c r="D194" s="48"/>
      <c r="E194" s="86"/>
      <c r="F194" s="49"/>
      <c r="G194" s="94" t="str">
        <f t="shared" si="20"/>
        <v xml:space="preserve"> </v>
      </c>
      <c r="H194" s="88" t="str">
        <f t="shared" si="21"/>
        <v xml:space="preserve"> </v>
      </c>
      <c r="I194" s="90"/>
      <c r="J194" s="87"/>
      <c r="K194" s="51"/>
      <c r="L194" s="96" t="str">
        <f t="shared" si="28"/>
        <v xml:space="preserve"> </v>
      </c>
      <c r="M194" s="64" t="str">
        <f>IF(E194=0," ",IF(D194="Hayır",VLOOKUP(H194,Katsayı!$A$1:$B$197,2),IF(D194="Evet",VLOOKUP(H194,Katsayı!$A$199:$B$235,2),0)))</f>
        <v xml:space="preserve"> </v>
      </c>
      <c r="N194" s="82" t="str">
        <f t="shared" si="22"/>
        <v xml:space="preserve"> </v>
      </c>
      <c r="O194" s="83" t="str">
        <f t="shared" si="23"/>
        <v xml:space="preserve"> </v>
      </c>
      <c r="P194" s="83" t="str">
        <f t="shared" si="29"/>
        <v xml:space="preserve"> </v>
      </c>
      <c r="Q194" s="83" t="str">
        <f t="shared" si="24"/>
        <v xml:space="preserve"> </v>
      </c>
      <c r="R194" s="82" t="str">
        <f t="shared" si="25"/>
        <v xml:space="preserve"> </v>
      </c>
      <c r="S194" s="82" t="str">
        <f t="shared" si="26"/>
        <v xml:space="preserve"> </v>
      </c>
      <c r="T194" s="84" t="str">
        <f t="shared" si="27"/>
        <v xml:space="preserve"> </v>
      </c>
      <c r="U194" s="77"/>
      <c r="V194" s="78"/>
      <c r="Z194" s="80"/>
      <c r="AA194" s="80"/>
      <c r="AB194" s="80"/>
    </row>
    <row r="195" spans="1:28" s="79" customFormat="1" ht="15" customHeight="1" x14ac:dyDescent="0.2">
      <c r="A195" s="46"/>
      <c r="B195" s="85"/>
      <c r="C195" s="48"/>
      <c r="D195" s="48"/>
      <c r="E195" s="86"/>
      <c r="F195" s="49"/>
      <c r="G195" s="94" t="str">
        <f t="shared" si="20"/>
        <v xml:space="preserve"> </v>
      </c>
      <c r="H195" s="88" t="str">
        <f t="shared" si="21"/>
        <v xml:space="preserve"> </v>
      </c>
      <c r="I195" s="90"/>
      <c r="J195" s="87"/>
      <c r="K195" s="51"/>
      <c r="L195" s="96" t="str">
        <f t="shared" si="28"/>
        <v xml:space="preserve"> </v>
      </c>
      <c r="M195" s="64" t="str">
        <f>IF(E195=0," ",IF(D195="Hayır",VLOOKUP(H195,Katsayı!$A$1:$B$197,2),IF(D195="Evet",VLOOKUP(H195,Katsayı!$A$199:$B$235,2),0)))</f>
        <v xml:space="preserve"> </v>
      </c>
      <c r="N195" s="82" t="str">
        <f t="shared" si="22"/>
        <v xml:space="preserve"> </v>
      </c>
      <c r="O195" s="83" t="str">
        <f t="shared" si="23"/>
        <v xml:space="preserve"> </v>
      </c>
      <c r="P195" s="83" t="str">
        <f t="shared" si="29"/>
        <v xml:space="preserve"> </v>
      </c>
      <c r="Q195" s="83" t="str">
        <f t="shared" si="24"/>
        <v xml:space="preserve"> </v>
      </c>
      <c r="R195" s="82" t="str">
        <f t="shared" si="25"/>
        <v xml:space="preserve"> </v>
      </c>
      <c r="S195" s="82" t="str">
        <f t="shared" si="26"/>
        <v xml:space="preserve"> </v>
      </c>
      <c r="T195" s="84" t="str">
        <f t="shared" si="27"/>
        <v xml:space="preserve"> </v>
      </c>
      <c r="U195" s="77"/>
      <c r="V195" s="78"/>
      <c r="Z195" s="80"/>
      <c r="AA195" s="80"/>
      <c r="AB195" s="80"/>
    </row>
    <row r="196" spans="1:28" s="79" customFormat="1" ht="15" customHeight="1" x14ac:dyDescent="0.2">
      <c r="A196" s="46"/>
      <c r="B196" s="85"/>
      <c r="C196" s="48"/>
      <c r="D196" s="48"/>
      <c r="E196" s="86"/>
      <c r="F196" s="49"/>
      <c r="G196" s="94" t="str">
        <f t="shared" si="20"/>
        <v xml:space="preserve"> </v>
      </c>
      <c r="H196" s="88" t="str">
        <f t="shared" si="21"/>
        <v xml:space="preserve"> </v>
      </c>
      <c r="I196" s="90"/>
      <c r="J196" s="87"/>
      <c r="K196" s="51"/>
      <c r="L196" s="96" t="str">
        <f t="shared" si="28"/>
        <v xml:space="preserve"> </v>
      </c>
      <c r="M196" s="64" t="str">
        <f>IF(E196=0," ",IF(D196="Hayır",VLOOKUP(H196,Katsayı!$A$1:$B$197,2),IF(D196="Evet",VLOOKUP(H196,Katsayı!$A$199:$B$235,2),0)))</f>
        <v xml:space="preserve"> </v>
      </c>
      <c r="N196" s="82" t="str">
        <f t="shared" si="22"/>
        <v xml:space="preserve"> </v>
      </c>
      <c r="O196" s="83" t="str">
        <f t="shared" si="23"/>
        <v xml:space="preserve"> </v>
      </c>
      <c r="P196" s="83" t="str">
        <f t="shared" si="29"/>
        <v xml:space="preserve"> </v>
      </c>
      <c r="Q196" s="83" t="str">
        <f t="shared" si="24"/>
        <v xml:space="preserve"> </v>
      </c>
      <c r="R196" s="82" t="str">
        <f t="shared" si="25"/>
        <v xml:space="preserve"> </v>
      </c>
      <c r="S196" s="82" t="str">
        <f t="shared" si="26"/>
        <v xml:space="preserve"> </v>
      </c>
      <c r="T196" s="84" t="str">
        <f t="shared" si="27"/>
        <v xml:space="preserve"> </v>
      </c>
      <c r="U196" s="77"/>
      <c r="V196" s="78"/>
      <c r="Z196" s="80"/>
      <c r="AA196" s="80"/>
      <c r="AB196" s="80"/>
    </row>
    <row r="197" spans="1:28" s="79" customFormat="1" ht="15" customHeight="1" x14ac:dyDescent="0.2">
      <c r="A197" s="46"/>
      <c r="B197" s="85"/>
      <c r="C197" s="48"/>
      <c r="D197" s="48"/>
      <c r="E197" s="86"/>
      <c r="F197" s="49"/>
      <c r="G197" s="94" t="str">
        <f t="shared" si="20"/>
        <v xml:space="preserve"> </v>
      </c>
      <c r="H197" s="88" t="str">
        <f t="shared" si="21"/>
        <v xml:space="preserve"> </v>
      </c>
      <c r="I197" s="90"/>
      <c r="J197" s="87"/>
      <c r="K197" s="51"/>
      <c r="L197" s="96" t="str">
        <f t="shared" si="28"/>
        <v xml:space="preserve"> </v>
      </c>
      <c r="M197" s="64" t="str">
        <f>IF(E197=0," ",IF(D197="Hayır",VLOOKUP(H197,Katsayı!$A$1:$B$197,2),IF(D197="Evet",VLOOKUP(H197,Katsayı!$A$199:$B$235,2),0)))</f>
        <v xml:space="preserve"> </v>
      </c>
      <c r="N197" s="82" t="str">
        <f t="shared" si="22"/>
        <v xml:space="preserve"> </v>
      </c>
      <c r="O197" s="83" t="str">
        <f t="shared" si="23"/>
        <v xml:space="preserve"> </v>
      </c>
      <c r="P197" s="83" t="str">
        <f t="shared" si="29"/>
        <v xml:space="preserve"> </v>
      </c>
      <c r="Q197" s="83" t="str">
        <f t="shared" si="24"/>
        <v xml:space="preserve"> </v>
      </c>
      <c r="R197" s="82" t="str">
        <f t="shared" si="25"/>
        <v xml:space="preserve"> </v>
      </c>
      <c r="S197" s="82" t="str">
        <f t="shared" si="26"/>
        <v xml:space="preserve"> </v>
      </c>
      <c r="T197" s="84" t="str">
        <f t="shared" si="27"/>
        <v xml:space="preserve"> </v>
      </c>
      <c r="U197" s="77"/>
      <c r="V197" s="78"/>
      <c r="Z197" s="80"/>
      <c r="AA197" s="80"/>
      <c r="AB197" s="80"/>
    </row>
    <row r="198" spans="1:28" s="79" customFormat="1" ht="15" customHeight="1" x14ac:dyDescent="0.2">
      <c r="A198" s="46"/>
      <c r="B198" s="85"/>
      <c r="C198" s="48"/>
      <c r="D198" s="48"/>
      <c r="E198" s="86"/>
      <c r="F198" s="49"/>
      <c r="G198" s="94" t="str">
        <f t="shared" si="20"/>
        <v xml:space="preserve"> </v>
      </c>
      <c r="H198" s="88" t="str">
        <f t="shared" si="21"/>
        <v xml:space="preserve"> </v>
      </c>
      <c r="I198" s="90"/>
      <c r="J198" s="87"/>
      <c r="K198" s="51"/>
      <c r="L198" s="96" t="str">
        <f t="shared" si="28"/>
        <v xml:space="preserve"> </v>
      </c>
      <c r="M198" s="64" t="str">
        <f>IF(E198=0," ",IF(D198="Hayır",VLOOKUP(H198,Katsayı!$A$1:$B$197,2),IF(D198="Evet",VLOOKUP(H198,Katsayı!$A$199:$B$235,2),0)))</f>
        <v xml:space="preserve"> </v>
      </c>
      <c r="N198" s="82" t="str">
        <f t="shared" si="22"/>
        <v xml:space="preserve"> </v>
      </c>
      <c r="O198" s="83" t="str">
        <f t="shared" si="23"/>
        <v xml:space="preserve"> </v>
      </c>
      <c r="P198" s="83" t="str">
        <f t="shared" si="29"/>
        <v xml:space="preserve"> </v>
      </c>
      <c r="Q198" s="83" t="str">
        <f t="shared" si="24"/>
        <v xml:space="preserve"> </v>
      </c>
      <c r="R198" s="82" t="str">
        <f t="shared" si="25"/>
        <v xml:space="preserve"> </v>
      </c>
      <c r="S198" s="82" t="str">
        <f t="shared" si="26"/>
        <v xml:space="preserve"> </v>
      </c>
      <c r="T198" s="84" t="str">
        <f t="shared" si="27"/>
        <v xml:space="preserve"> </v>
      </c>
      <c r="U198" s="77"/>
      <c r="V198" s="78"/>
      <c r="Z198" s="80"/>
      <c r="AA198" s="80"/>
      <c r="AB198" s="80"/>
    </row>
    <row r="199" spans="1:28" s="79" customFormat="1" ht="15" customHeight="1" x14ac:dyDescent="0.2">
      <c r="A199" s="46"/>
      <c r="B199" s="85"/>
      <c r="C199" s="48"/>
      <c r="D199" s="48"/>
      <c r="E199" s="86"/>
      <c r="F199" s="49"/>
      <c r="G199" s="94" t="str">
        <f t="shared" ref="G199:G262" si="30">IF(E199&gt;0,IF(AND(MONTH(E199)=1,DAY(E199)&gt;=27),E199+28,IF(AND(MONTH(E199)=1,DAY(E199)=1),E199+31,IF(AND(MONTH(E199)=3,DAY(E199)=1),E199+31,IF(AND(MONTH(E199)=5,DAY(E199)=1),E199+31,IF(AND(MONTH(E199)=7,DAY(E199)=1),E199+31,IF(AND(MONTH(E199)=8,DAY(E199)=1),E199+31,IF(AND(MONTH(E199)=10,DAY(E199)=1),E199+31,IF(AND(MONTH(E199)=12,DAY(E199)=1),E199+31,IF(DAY(E199)=31,E199+30,E199+31)))))))))," ")</f>
        <v xml:space="preserve"> </v>
      </c>
      <c r="H199" s="88" t="str">
        <f t="shared" ref="H199:H262" si="31">IF(E199&gt;0,IF(D199="Evet",43221,IF(E199&lt;=38352,38352+30,IF(E199&gt;44316,44346,G199)))," ")</f>
        <v xml:space="preserve"> </v>
      </c>
      <c r="I199" s="90"/>
      <c r="J199" s="87"/>
      <c r="K199" s="51"/>
      <c r="L199" s="96" t="str">
        <f t="shared" si="28"/>
        <v xml:space="preserve"> </v>
      </c>
      <c r="M199" s="64" t="str">
        <f>IF(E199=0," ",IF(D199="Hayır",VLOOKUP(H199,Katsayı!$A$1:$B$197,2),IF(D199="Evet",VLOOKUP(H199,Katsayı!$A$199:$B$235,2),0)))</f>
        <v xml:space="preserve"> </v>
      </c>
      <c r="N199" s="82" t="str">
        <f t="shared" ref="N199:N262" si="32">IF(E199=0," ",J199*M199)</f>
        <v xml:space="preserve"> </v>
      </c>
      <c r="O199" s="83" t="str">
        <f t="shared" ref="O199:O262" si="33">IF(J199&lt;=0," ",IF(N199&lt;=0," ",K199*M199))</f>
        <v xml:space="preserve"> </v>
      </c>
      <c r="P199" s="83" t="str">
        <f t="shared" si="29"/>
        <v xml:space="preserve"> </v>
      </c>
      <c r="Q199" s="83" t="str">
        <f t="shared" ref="Q199:Q262" si="34">IF(E199=0," ",N199-J199)</f>
        <v xml:space="preserve"> </v>
      </c>
      <c r="R199" s="82" t="str">
        <f t="shared" ref="R199:R262" si="35">IF(K199=0," ",O199-K199)</f>
        <v xml:space="preserve"> </v>
      </c>
      <c r="S199" s="82" t="str">
        <f t="shared" ref="S199:S262" si="36">IF(J199&lt;=0," ",IF(R199=" ",Q199,Q199-R199))</f>
        <v xml:space="preserve"> </v>
      </c>
      <c r="T199" s="84" t="str">
        <f t="shared" ref="T199:T262" si="37">IF(J199&gt;0,S199*0.02," ")</f>
        <v xml:space="preserve"> </v>
      </c>
      <c r="U199" s="77"/>
      <c r="V199" s="78"/>
      <c r="Z199" s="80"/>
      <c r="AA199" s="80"/>
      <c r="AB199" s="80"/>
    </row>
    <row r="200" spans="1:28" s="79" customFormat="1" ht="15" customHeight="1" x14ac:dyDescent="0.2">
      <c r="A200" s="46"/>
      <c r="B200" s="47"/>
      <c r="C200" s="48"/>
      <c r="D200" s="48"/>
      <c r="E200" s="58"/>
      <c r="F200" s="49"/>
      <c r="G200" s="94" t="str">
        <f t="shared" si="30"/>
        <v xml:space="preserve"> </v>
      </c>
      <c r="H200" s="88" t="str">
        <f t="shared" si="31"/>
        <v xml:space="preserve"> </v>
      </c>
      <c r="I200" s="90"/>
      <c r="J200" s="81"/>
      <c r="K200" s="51"/>
      <c r="L200" s="96" t="str">
        <f t="shared" si="28"/>
        <v xml:space="preserve"> </v>
      </c>
      <c r="M200" s="64" t="str">
        <f>IF(E200=0," ",IF(D200="Hayır",VLOOKUP(H200,Katsayı!$A$1:$B$197,2),IF(D200="Evet",VLOOKUP(H200,Katsayı!$A$199:$B$235,2),0)))</f>
        <v xml:space="preserve"> </v>
      </c>
      <c r="N200" s="82" t="str">
        <f t="shared" si="32"/>
        <v xml:space="preserve"> </v>
      </c>
      <c r="O200" s="83" t="str">
        <f t="shared" si="33"/>
        <v xml:space="preserve"> </v>
      </c>
      <c r="P200" s="83" t="str">
        <f t="shared" si="29"/>
        <v xml:space="preserve"> </v>
      </c>
      <c r="Q200" s="83" t="str">
        <f t="shared" si="34"/>
        <v xml:space="preserve"> </v>
      </c>
      <c r="R200" s="82" t="str">
        <f t="shared" si="35"/>
        <v xml:space="preserve"> </v>
      </c>
      <c r="S200" s="82" t="str">
        <f t="shared" si="36"/>
        <v xml:space="preserve"> </v>
      </c>
      <c r="T200" s="84" t="str">
        <f t="shared" si="37"/>
        <v xml:space="preserve"> </v>
      </c>
      <c r="U200" s="77"/>
      <c r="V200" s="78"/>
      <c r="Z200" s="80"/>
      <c r="AA200" s="80"/>
      <c r="AB200" s="80"/>
    </row>
    <row r="201" spans="1:28" s="79" customFormat="1" ht="15" customHeight="1" x14ac:dyDescent="0.2">
      <c r="A201" s="46"/>
      <c r="B201" s="47"/>
      <c r="C201" s="48"/>
      <c r="D201" s="48"/>
      <c r="E201" s="58"/>
      <c r="F201" s="49"/>
      <c r="G201" s="94" t="str">
        <f t="shared" si="30"/>
        <v xml:space="preserve"> </v>
      </c>
      <c r="H201" s="88" t="str">
        <f t="shared" si="31"/>
        <v xml:space="preserve"> </v>
      </c>
      <c r="I201" s="90"/>
      <c r="J201" s="81"/>
      <c r="K201" s="51"/>
      <c r="L201" s="96" t="str">
        <f t="shared" ref="L201:L264" si="38">IF(J201&gt;0,J201-K201," ")</f>
        <v xml:space="preserve"> </v>
      </c>
      <c r="M201" s="64" t="str">
        <f>IF(E201=0," ",IF(D201="Hayır",VLOOKUP(H201,Katsayı!$A$1:$B$197,2),IF(D201="Evet",VLOOKUP(H201,Katsayı!$A$199:$B$235,2),0)))</f>
        <v xml:space="preserve"> </v>
      </c>
      <c r="N201" s="82" t="str">
        <f t="shared" si="32"/>
        <v xml:space="preserve"> </v>
      </c>
      <c r="O201" s="83" t="str">
        <f t="shared" si="33"/>
        <v xml:space="preserve"> </v>
      </c>
      <c r="P201" s="83" t="str">
        <f t="shared" ref="P201:P264" si="39">IF(J201&gt;0,N201-O201," ")</f>
        <v xml:space="preserve"> </v>
      </c>
      <c r="Q201" s="83" t="str">
        <f t="shared" si="34"/>
        <v xml:space="preserve"> </v>
      </c>
      <c r="R201" s="82" t="str">
        <f t="shared" si="35"/>
        <v xml:space="preserve"> </v>
      </c>
      <c r="S201" s="82" t="str">
        <f t="shared" si="36"/>
        <v xml:space="preserve"> </v>
      </c>
      <c r="T201" s="84" t="str">
        <f t="shared" si="37"/>
        <v xml:space="preserve"> </v>
      </c>
      <c r="U201" s="77"/>
      <c r="V201" s="78"/>
      <c r="Z201" s="80"/>
      <c r="AA201" s="80"/>
      <c r="AB201" s="80"/>
    </row>
    <row r="202" spans="1:28" s="79" customFormat="1" ht="15" customHeight="1" x14ac:dyDescent="0.2">
      <c r="A202" s="46"/>
      <c r="B202" s="47"/>
      <c r="C202" s="48"/>
      <c r="D202" s="48"/>
      <c r="E202" s="58"/>
      <c r="F202" s="49"/>
      <c r="G202" s="94" t="str">
        <f t="shared" si="30"/>
        <v xml:space="preserve"> </v>
      </c>
      <c r="H202" s="88" t="str">
        <f t="shared" si="31"/>
        <v xml:space="preserve"> </v>
      </c>
      <c r="I202" s="90"/>
      <c r="J202" s="81"/>
      <c r="K202" s="51"/>
      <c r="L202" s="96" t="str">
        <f t="shared" si="38"/>
        <v xml:space="preserve"> </v>
      </c>
      <c r="M202" s="64" t="str">
        <f>IF(E202=0," ",IF(D202="Hayır",VLOOKUP(H202,Katsayı!$A$1:$B$197,2),IF(D202="Evet",VLOOKUP(H202,Katsayı!$A$199:$B$235,2),0)))</f>
        <v xml:space="preserve"> </v>
      </c>
      <c r="N202" s="82" t="str">
        <f t="shared" si="32"/>
        <v xml:space="preserve"> </v>
      </c>
      <c r="O202" s="83" t="str">
        <f t="shared" si="33"/>
        <v xml:space="preserve"> </v>
      </c>
      <c r="P202" s="83" t="str">
        <f t="shared" si="39"/>
        <v xml:space="preserve"> </v>
      </c>
      <c r="Q202" s="83" t="str">
        <f t="shared" si="34"/>
        <v xml:space="preserve"> </v>
      </c>
      <c r="R202" s="82" t="str">
        <f t="shared" si="35"/>
        <v xml:space="preserve"> </v>
      </c>
      <c r="S202" s="82" t="str">
        <f t="shared" si="36"/>
        <v xml:space="preserve"> </v>
      </c>
      <c r="T202" s="84" t="str">
        <f t="shared" si="37"/>
        <v xml:space="preserve"> </v>
      </c>
      <c r="U202" s="77"/>
      <c r="V202" s="78"/>
      <c r="Z202" s="80"/>
      <c r="AA202" s="80"/>
      <c r="AB202" s="80"/>
    </row>
    <row r="203" spans="1:28" s="79" customFormat="1" ht="15" customHeight="1" x14ac:dyDescent="0.2">
      <c r="A203" s="46"/>
      <c r="B203" s="47"/>
      <c r="C203" s="48"/>
      <c r="D203" s="48"/>
      <c r="E203" s="58"/>
      <c r="F203" s="49"/>
      <c r="G203" s="94" t="str">
        <f t="shared" si="30"/>
        <v xml:space="preserve"> </v>
      </c>
      <c r="H203" s="88" t="str">
        <f t="shared" si="31"/>
        <v xml:space="preserve"> </v>
      </c>
      <c r="I203" s="90"/>
      <c r="J203" s="81"/>
      <c r="K203" s="51"/>
      <c r="L203" s="96" t="str">
        <f t="shared" si="38"/>
        <v xml:space="preserve"> </v>
      </c>
      <c r="M203" s="64" t="str">
        <f>IF(E203=0," ",IF(D203="Hayır",VLOOKUP(H203,Katsayı!$A$1:$B$197,2),IF(D203="Evet",VLOOKUP(H203,Katsayı!$A$199:$B$235,2),0)))</f>
        <v xml:space="preserve"> </v>
      </c>
      <c r="N203" s="82" t="str">
        <f t="shared" si="32"/>
        <v xml:space="preserve"> </v>
      </c>
      <c r="O203" s="83" t="str">
        <f t="shared" si="33"/>
        <v xml:space="preserve"> </v>
      </c>
      <c r="P203" s="83" t="str">
        <f t="shared" si="39"/>
        <v xml:space="preserve"> </v>
      </c>
      <c r="Q203" s="83" t="str">
        <f t="shared" si="34"/>
        <v xml:space="preserve"> </v>
      </c>
      <c r="R203" s="82" t="str">
        <f t="shared" si="35"/>
        <v xml:space="preserve"> </v>
      </c>
      <c r="S203" s="82" t="str">
        <f t="shared" si="36"/>
        <v xml:space="preserve"> </v>
      </c>
      <c r="T203" s="84" t="str">
        <f t="shared" si="37"/>
        <v xml:space="preserve"> </v>
      </c>
      <c r="U203" s="77"/>
      <c r="V203" s="78"/>
      <c r="Z203" s="80"/>
      <c r="AA203" s="80"/>
      <c r="AB203" s="80"/>
    </row>
    <row r="204" spans="1:28" s="79" customFormat="1" ht="15" customHeight="1" x14ac:dyDescent="0.2">
      <c r="A204" s="46"/>
      <c r="B204" s="47"/>
      <c r="C204" s="48"/>
      <c r="D204" s="48"/>
      <c r="E204" s="58"/>
      <c r="F204" s="49"/>
      <c r="G204" s="94" t="str">
        <f t="shared" si="30"/>
        <v xml:space="preserve"> </v>
      </c>
      <c r="H204" s="88" t="str">
        <f t="shared" si="31"/>
        <v xml:space="preserve"> </v>
      </c>
      <c r="I204" s="90"/>
      <c r="J204" s="81"/>
      <c r="K204" s="51"/>
      <c r="L204" s="96" t="str">
        <f t="shared" si="38"/>
        <v xml:space="preserve"> </v>
      </c>
      <c r="M204" s="64" t="str">
        <f>IF(E204=0," ",IF(D204="Hayır",VLOOKUP(H204,Katsayı!$A$1:$B$197,2),IF(D204="Evet",VLOOKUP(H204,Katsayı!$A$199:$B$235,2),0)))</f>
        <v xml:space="preserve"> </v>
      </c>
      <c r="N204" s="82" t="str">
        <f t="shared" si="32"/>
        <v xml:space="preserve"> </v>
      </c>
      <c r="O204" s="83" t="str">
        <f t="shared" si="33"/>
        <v xml:space="preserve"> </v>
      </c>
      <c r="P204" s="83" t="str">
        <f t="shared" si="39"/>
        <v xml:space="preserve"> </v>
      </c>
      <c r="Q204" s="83" t="str">
        <f t="shared" si="34"/>
        <v xml:space="preserve"> </v>
      </c>
      <c r="R204" s="82" t="str">
        <f t="shared" si="35"/>
        <v xml:space="preserve"> </v>
      </c>
      <c r="S204" s="82" t="str">
        <f t="shared" si="36"/>
        <v xml:space="preserve"> </v>
      </c>
      <c r="T204" s="84" t="str">
        <f t="shared" si="37"/>
        <v xml:space="preserve"> </v>
      </c>
      <c r="U204" s="77"/>
      <c r="V204" s="78"/>
      <c r="Z204" s="80"/>
      <c r="AA204" s="80"/>
      <c r="AB204" s="80"/>
    </row>
    <row r="205" spans="1:28" s="79" customFormat="1" ht="15" customHeight="1" x14ac:dyDescent="0.2">
      <c r="A205" s="46"/>
      <c r="B205" s="47"/>
      <c r="C205" s="48"/>
      <c r="D205" s="48"/>
      <c r="E205" s="58"/>
      <c r="F205" s="49"/>
      <c r="G205" s="94" t="str">
        <f t="shared" si="30"/>
        <v xml:space="preserve"> </v>
      </c>
      <c r="H205" s="88" t="str">
        <f t="shared" si="31"/>
        <v xml:space="preserve"> </v>
      </c>
      <c r="I205" s="90"/>
      <c r="J205" s="81"/>
      <c r="K205" s="51"/>
      <c r="L205" s="96" t="str">
        <f t="shared" si="38"/>
        <v xml:space="preserve"> </v>
      </c>
      <c r="M205" s="64" t="str">
        <f>IF(E205=0," ",IF(D205="Hayır",VLOOKUP(H205,Katsayı!$A$1:$B$197,2),IF(D205="Evet",VLOOKUP(H205,Katsayı!$A$199:$B$235,2),0)))</f>
        <v xml:space="preserve"> </v>
      </c>
      <c r="N205" s="82" t="str">
        <f t="shared" si="32"/>
        <v xml:space="preserve"> </v>
      </c>
      <c r="O205" s="83" t="str">
        <f t="shared" si="33"/>
        <v xml:space="preserve"> </v>
      </c>
      <c r="P205" s="83" t="str">
        <f t="shared" si="39"/>
        <v xml:space="preserve"> </v>
      </c>
      <c r="Q205" s="83" t="str">
        <f t="shared" si="34"/>
        <v xml:space="preserve"> </v>
      </c>
      <c r="R205" s="82" t="str">
        <f t="shared" si="35"/>
        <v xml:space="preserve"> </v>
      </c>
      <c r="S205" s="82" t="str">
        <f t="shared" si="36"/>
        <v xml:space="preserve"> </v>
      </c>
      <c r="T205" s="84" t="str">
        <f t="shared" si="37"/>
        <v xml:space="preserve"> </v>
      </c>
      <c r="U205" s="77"/>
      <c r="V205" s="78"/>
      <c r="Z205" s="80"/>
      <c r="AA205" s="80"/>
      <c r="AB205" s="80"/>
    </row>
    <row r="206" spans="1:28" s="79" customFormat="1" ht="15" customHeight="1" x14ac:dyDescent="0.2">
      <c r="A206" s="46"/>
      <c r="B206" s="47"/>
      <c r="C206" s="48"/>
      <c r="D206" s="48"/>
      <c r="E206" s="58"/>
      <c r="F206" s="50"/>
      <c r="G206" s="94" t="str">
        <f t="shared" si="30"/>
        <v xml:space="preserve"> </v>
      </c>
      <c r="H206" s="88" t="str">
        <f t="shared" si="31"/>
        <v xml:space="preserve"> </v>
      </c>
      <c r="I206" s="90"/>
      <c r="J206" s="81"/>
      <c r="K206" s="51"/>
      <c r="L206" s="96" t="str">
        <f t="shared" si="38"/>
        <v xml:space="preserve"> </v>
      </c>
      <c r="M206" s="64" t="str">
        <f>IF(E206=0," ",IF(D206="Hayır",VLOOKUP(H206,Katsayı!$A$1:$B$197,2),IF(D206="Evet",VLOOKUP(H206,Katsayı!$A$199:$B$235,2),0)))</f>
        <v xml:space="preserve"> </v>
      </c>
      <c r="N206" s="82" t="str">
        <f t="shared" si="32"/>
        <v xml:space="preserve"> </v>
      </c>
      <c r="O206" s="83" t="str">
        <f t="shared" si="33"/>
        <v xml:space="preserve"> </v>
      </c>
      <c r="P206" s="83" t="str">
        <f t="shared" si="39"/>
        <v xml:space="preserve"> </v>
      </c>
      <c r="Q206" s="83" t="str">
        <f t="shared" si="34"/>
        <v xml:space="preserve"> </v>
      </c>
      <c r="R206" s="82" t="str">
        <f t="shared" si="35"/>
        <v xml:space="preserve"> </v>
      </c>
      <c r="S206" s="82" t="str">
        <f t="shared" si="36"/>
        <v xml:space="preserve"> </v>
      </c>
      <c r="T206" s="84" t="str">
        <f t="shared" si="37"/>
        <v xml:space="preserve"> </v>
      </c>
      <c r="U206" s="77"/>
      <c r="V206" s="78"/>
      <c r="Z206" s="80"/>
      <c r="AA206" s="80"/>
      <c r="AB206" s="80"/>
    </row>
    <row r="207" spans="1:28" s="79" customFormat="1" ht="15" customHeight="1" x14ac:dyDescent="0.2">
      <c r="A207" s="46"/>
      <c r="B207" s="47"/>
      <c r="C207" s="48"/>
      <c r="D207" s="48"/>
      <c r="E207" s="58"/>
      <c r="F207" s="50"/>
      <c r="G207" s="94" t="str">
        <f t="shared" si="30"/>
        <v xml:space="preserve"> </v>
      </c>
      <c r="H207" s="88" t="str">
        <f t="shared" si="31"/>
        <v xml:space="preserve"> </v>
      </c>
      <c r="I207" s="90"/>
      <c r="J207" s="81"/>
      <c r="K207" s="51"/>
      <c r="L207" s="96" t="str">
        <f t="shared" si="38"/>
        <v xml:space="preserve"> </v>
      </c>
      <c r="M207" s="64" t="str">
        <f>IF(E207=0," ",IF(D207="Hayır",VLOOKUP(H207,Katsayı!$A$1:$B$197,2),IF(D207="Evet",VLOOKUP(H207,Katsayı!$A$199:$B$235,2),0)))</f>
        <v xml:space="preserve"> </v>
      </c>
      <c r="N207" s="82" t="str">
        <f t="shared" si="32"/>
        <v xml:space="preserve"> </v>
      </c>
      <c r="O207" s="83" t="str">
        <f t="shared" si="33"/>
        <v xml:space="preserve"> </v>
      </c>
      <c r="P207" s="83" t="str">
        <f t="shared" si="39"/>
        <v xml:space="preserve"> </v>
      </c>
      <c r="Q207" s="83" t="str">
        <f t="shared" si="34"/>
        <v xml:space="preserve"> </v>
      </c>
      <c r="R207" s="82" t="str">
        <f t="shared" si="35"/>
        <v xml:space="preserve"> </v>
      </c>
      <c r="S207" s="82" t="str">
        <f t="shared" si="36"/>
        <v xml:space="preserve"> </v>
      </c>
      <c r="T207" s="84" t="str">
        <f t="shared" si="37"/>
        <v xml:space="preserve"> </v>
      </c>
      <c r="U207" s="77"/>
      <c r="V207" s="78"/>
      <c r="Z207" s="80"/>
      <c r="AA207" s="80"/>
      <c r="AB207" s="80"/>
    </row>
    <row r="208" spans="1:28" s="79" customFormat="1" ht="15" customHeight="1" x14ac:dyDescent="0.2">
      <c r="A208" s="46"/>
      <c r="B208" s="47"/>
      <c r="C208" s="48"/>
      <c r="D208" s="48"/>
      <c r="E208" s="58"/>
      <c r="F208" s="50"/>
      <c r="G208" s="94" t="str">
        <f t="shared" si="30"/>
        <v xml:space="preserve"> </v>
      </c>
      <c r="H208" s="88" t="str">
        <f t="shared" si="31"/>
        <v xml:space="preserve"> </v>
      </c>
      <c r="I208" s="90"/>
      <c r="J208" s="81"/>
      <c r="K208" s="51"/>
      <c r="L208" s="96" t="str">
        <f t="shared" si="38"/>
        <v xml:space="preserve"> </v>
      </c>
      <c r="M208" s="64" t="str">
        <f>IF(E208=0," ",IF(D208="Hayır",VLOOKUP(H208,Katsayı!$A$1:$B$197,2),IF(D208="Evet",VLOOKUP(H208,Katsayı!$A$199:$B$235,2),0)))</f>
        <v xml:space="preserve"> </v>
      </c>
      <c r="N208" s="82" t="str">
        <f t="shared" si="32"/>
        <v xml:space="preserve"> </v>
      </c>
      <c r="O208" s="83" t="str">
        <f t="shared" si="33"/>
        <v xml:space="preserve"> </v>
      </c>
      <c r="P208" s="83" t="str">
        <f t="shared" si="39"/>
        <v xml:space="preserve"> </v>
      </c>
      <c r="Q208" s="83" t="str">
        <f t="shared" si="34"/>
        <v xml:space="preserve"> </v>
      </c>
      <c r="R208" s="82" t="str">
        <f t="shared" si="35"/>
        <v xml:space="preserve"> </v>
      </c>
      <c r="S208" s="82" t="str">
        <f t="shared" si="36"/>
        <v xml:space="preserve"> </v>
      </c>
      <c r="T208" s="84" t="str">
        <f t="shared" si="37"/>
        <v xml:space="preserve"> </v>
      </c>
      <c r="U208" s="77"/>
      <c r="V208" s="78"/>
      <c r="Z208" s="80"/>
      <c r="AA208" s="80"/>
      <c r="AB208" s="80"/>
    </row>
    <row r="209" spans="1:28" s="79" customFormat="1" ht="15" customHeight="1" x14ac:dyDescent="0.2">
      <c r="A209" s="46"/>
      <c r="B209" s="47"/>
      <c r="C209" s="48"/>
      <c r="D209" s="48"/>
      <c r="E209" s="58"/>
      <c r="F209" s="50"/>
      <c r="G209" s="94" t="str">
        <f t="shared" si="30"/>
        <v xml:space="preserve"> </v>
      </c>
      <c r="H209" s="88" t="str">
        <f t="shared" si="31"/>
        <v xml:space="preserve"> </v>
      </c>
      <c r="I209" s="90"/>
      <c r="J209" s="81"/>
      <c r="K209" s="51"/>
      <c r="L209" s="96" t="str">
        <f t="shared" si="38"/>
        <v xml:space="preserve"> </v>
      </c>
      <c r="M209" s="64" t="str">
        <f>IF(E209=0," ",IF(D209="Hayır",VLOOKUP(H209,Katsayı!$A$1:$B$197,2),IF(D209="Evet",VLOOKUP(H209,Katsayı!$A$199:$B$235,2),0)))</f>
        <v xml:space="preserve"> </v>
      </c>
      <c r="N209" s="82" t="str">
        <f t="shared" si="32"/>
        <v xml:space="preserve"> </v>
      </c>
      <c r="O209" s="83" t="str">
        <f t="shared" si="33"/>
        <v xml:space="preserve"> </v>
      </c>
      <c r="P209" s="83" t="str">
        <f t="shared" si="39"/>
        <v xml:space="preserve"> </v>
      </c>
      <c r="Q209" s="83" t="str">
        <f t="shared" si="34"/>
        <v xml:space="preserve"> </v>
      </c>
      <c r="R209" s="82" t="str">
        <f t="shared" si="35"/>
        <v xml:space="preserve"> </v>
      </c>
      <c r="S209" s="82" t="str">
        <f t="shared" si="36"/>
        <v xml:space="preserve"> </v>
      </c>
      <c r="T209" s="84" t="str">
        <f t="shared" si="37"/>
        <v xml:space="preserve"> </v>
      </c>
      <c r="U209" s="77"/>
      <c r="V209" s="78"/>
      <c r="Z209" s="80"/>
      <c r="AA209" s="80"/>
      <c r="AB209" s="80"/>
    </row>
    <row r="210" spans="1:28" s="79" customFormat="1" ht="15" customHeight="1" x14ac:dyDescent="0.2">
      <c r="A210" s="46"/>
      <c r="B210" s="47"/>
      <c r="C210" s="48"/>
      <c r="D210" s="48"/>
      <c r="E210" s="58"/>
      <c r="F210" s="50"/>
      <c r="G210" s="94" t="str">
        <f t="shared" si="30"/>
        <v xml:space="preserve"> </v>
      </c>
      <c r="H210" s="88" t="str">
        <f t="shared" si="31"/>
        <v xml:space="preserve"> </v>
      </c>
      <c r="I210" s="90"/>
      <c r="J210" s="81"/>
      <c r="K210" s="51"/>
      <c r="L210" s="96" t="str">
        <f t="shared" si="38"/>
        <v xml:space="preserve"> </v>
      </c>
      <c r="M210" s="64" t="str">
        <f>IF(E210=0," ",IF(D210="Hayır",VLOOKUP(H210,Katsayı!$A$1:$B$197,2),IF(D210="Evet",VLOOKUP(H210,Katsayı!$A$199:$B$235,2),0)))</f>
        <v xml:space="preserve"> </v>
      </c>
      <c r="N210" s="82" t="str">
        <f t="shared" si="32"/>
        <v xml:space="preserve"> </v>
      </c>
      <c r="O210" s="83" t="str">
        <f t="shared" si="33"/>
        <v xml:space="preserve"> </v>
      </c>
      <c r="P210" s="83" t="str">
        <f t="shared" si="39"/>
        <v xml:space="preserve"> </v>
      </c>
      <c r="Q210" s="83" t="str">
        <f t="shared" si="34"/>
        <v xml:space="preserve"> </v>
      </c>
      <c r="R210" s="82" t="str">
        <f t="shared" si="35"/>
        <v xml:space="preserve"> </v>
      </c>
      <c r="S210" s="82" t="str">
        <f t="shared" si="36"/>
        <v xml:space="preserve"> </v>
      </c>
      <c r="T210" s="84" t="str">
        <f t="shared" si="37"/>
        <v xml:space="preserve"> </v>
      </c>
      <c r="U210" s="77"/>
      <c r="V210" s="78"/>
      <c r="Z210" s="80"/>
      <c r="AA210" s="80"/>
      <c r="AB210" s="80"/>
    </row>
    <row r="211" spans="1:28" s="79" customFormat="1" ht="15" customHeight="1" x14ac:dyDescent="0.2">
      <c r="A211" s="46"/>
      <c r="B211" s="47"/>
      <c r="C211" s="48"/>
      <c r="D211" s="48"/>
      <c r="E211" s="58"/>
      <c r="F211" s="50"/>
      <c r="G211" s="94" t="str">
        <f t="shared" si="30"/>
        <v xml:space="preserve"> </v>
      </c>
      <c r="H211" s="88" t="str">
        <f t="shared" si="31"/>
        <v xml:space="preserve"> </v>
      </c>
      <c r="I211" s="90"/>
      <c r="J211" s="81"/>
      <c r="K211" s="51"/>
      <c r="L211" s="96" t="str">
        <f t="shared" si="38"/>
        <v xml:space="preserve"> </v>
      </c>
      <c r="M211" s="64" t="str">
        <f>IF(E211=0," ",IF(D211="Hayır",VLOOKUP(H211,Katsayı!$A$1:$B$197,2),IF(D211="Evet",VLOOKUP(H211,Katsayı!$A$199:$B$235,2),0)))</f>
        <v xml:space="preserve"> </v>
      </c>
      <c r="N211" s="82" t="str">
        <f t="shared" si="32"/>
        <v xml:space="preserve"> </v>
      </c>
      <c r="O211" s="83" t="str">
        <f t="shared" si="33"/>
        <v xml:space="preserve"> </v>
      </c>
      <c r="P211" s="83" t="str">
        <f t="shared" si="39"/>
        <v xml:space="preserve"> </v>
      </c>
      <c r="Q211" s="83" t="str">
        <f t="shared" si="34"/>
        <v xml:space="preserve"> </v>
      </c>
      <c r="R211" s="82" t="str">
        <f t="shared" si="35"/>
        <v xml:space="preserve"> </v>
      </c>
      <c r="S211" s="82" t="str">
        <f t="shared" si="36"/>
        <v xml:space="preserve"> </v>
      </c>
      <c r="T211" s="84" t="str">
        <f t="shared" si="37"/>
        <v xml:space="preserve"> </v>
      </c>
      <c r="U211" s="77"/>
      <c r="V211" s="78"/>
      <c r="Z211" s="80"/>
      <c r="AA211" s="80"/>
      <c r="AB211" s="80"/>
    </row>
    <row r="212" spans="1:28" s="79" customFormat="1" ht="15" customHeight="1" x14ac:dyDescent="0.2">
      <c r="A212" s="46"/>
      <c r="B212" s="47"/>
      <c r="C212" s="48"/>
      <c r="D212" s="48"/>
      <c r="E212" s="58"/>
      <c r="F212" s="50"/>
      <c r="G212" s="94" t="str">
        <f t="shared" si="30"/>
        <v xml:space="preserve"> </v>
      </c>
      <c r="H212" s="88" t="str">
        <f t="shared" si="31"/>
        <v xml:space="preserve"> </v>
      </c>
      <c r="I212" s="90"/>
      <c r="J212" s="81"/>
      <c r="K212" s="51"/>
      <c r="L212" s="96" t="str">
        <f t="shared" si="38"/>
        <v xml:space="preserve"> </v>
      </c>
      <c r="M212" s="64" t="str">
        <f>IF(E212=0," ",IF(D212="Hayır",VLOOKUP(H212,Katsayı!$A$1:$B$197,2),IF(D212="Evet",VLOOKUP(H212,Katsayı!$A$199:$B$235,2),0)))</f>
        <v xml:space="preserve"> </v>
      </c>
      <c r="N212" s="82" t="str">
        <f t="shared" si="32"/>
        <v xml:space="preserve"> </v>
      </c>
      <c r="O212" s="83" t="str">
        <f t="shared" si="33"/>
        <v xml:space="preserve"> </v>
      </c>
      <c r="P212" s="83" t="str">
        <f t="shared" si="39"/>
        <v xml:space="preserve"> </v>
      </c>
      <c r="Q212" s="83" t="str">
        <f t="shared" si="34"/>
        <v xml:space="preserve"> </v>
      </c>
      <c r="R212" s="82" t="str">
        <f t="shared" si="35"/>
        <v xml:space="preserve"> </v>
      </c>
      <c r="S212" s="82" t="str">
        <f t="shared" si="36"/>
        <v xml:space="preserve"> </v>
      </c>
      <c r="T212" s="84" t="str">
        <f t="shared" si="37"/>
        <v xml:space="preserve"> </v>
      </c>
      <c r="U212" s="77"/>
      <c r="V212" s="78"/>
      <c r="Z212" s="80"/>
      <c r="AA212" s="80"/>
      <c r="AB212" s="80"/>
    </row>
    <row r="213" spans="1:28" s="79" customFormat="1" ht="15" customHeight="1" x14ac:dyDescent="0.2">
      <c r="A213" s="46"/>
      <c r="B213" s="47"/>
      <c r="C213" s="48"/>
      <c r="D213" s="48"/>
      <c r="E213" s="58"/>
      <c r="F213" s="50"/>
      <c r="G213" s="94" t="str">
        <f t="shared" si="30"/>
        <v xml:space="preserve"> </v>
      </c>
      <c r="H213" s="88" t="str">
        <f t="shared" si="31"/>
        <v xml:space="preserve"> </v>
      </c>
      <c r="I213" s="90"/>
      <c r="J213" s="81"/>
      <c r="K213" s="51"/>
      <c r="L213" s="96" t="str">
        <f t="shared" si="38"/>
        <v xml:space="preserve"> </v>
      </c>
      <c r="M213" s="64" t="str">
        <f>IF(E213=0," ",IF(D213="Hayır",VLOOKUP(H213,Katsayı!$A$1:$B$197,2),IF(D213="Evet",VLOOKUP(H213,Katsayı!$A$199:$B$235,2),0)))</f>
        <v xml:space="preserve"> </v>
      </c>
      <c r="N213" s="82" t="str">
        <f t="shared" si="32"/>
        <v xml:space="preserve"> </v>
      </c>
      <c r="O213" s="83" t="str">
        <f t="shared" si="33"/>
        <v xml:space="preserve"> </v>
      </c>
      <c r="P213" s="83" t="str">
        <f t="shared" si="39"/>
        <v xml:space="preserve"> </v>
      </c>
      <c r="Q213" s="83" t="str">
        <f t="shared" si="34"/>
        <v xml:space="preserve"> </v>
      </c>
      <c r="R213" s="82" t="str">
        <f t="shared" si="35"/>
        <v xml:space="preserve"> </v>
      </c>
      <c r="S213" s="82" t="str">
        <f t="shared" si="36"/>
        <v xml:space="preserve"> </v>
      </c>
      <c r="T213" s="84" t="str">
        <f t="shared" si="37"/>
        <v xml:space="preserve"> </v>
      </c>
      <c r="U213" s="77"/>
      <c r="V213" s="78"/>
      <c r="Z213" s="80"/>
      <c r="AA213" s="80"/>
      <c r="AB213" s="80"/>
    </row>
    <row r="214" spans="1:28" s="79" customFormat="1" ht="15" customHeight="1" x14ac:dyDescent="0.2">
      <c r="A214" s="46"/>
      <c r="B214" s="47"/>
      <c r="C214" s="48"/>
      <c r="D214" s="48"/>
      <c r="E214" s="58"/>
      <c r="F214" s="50"/>
      <c r="G214" s="94" t="str">
        <f t="shared" si="30"/>
        <v xml:space="preserve"> </v>
      </c>
      <c r="H214" s="88" t="str">
        <f t="shared" si="31"/>
        <v xml:space="preserve"> </v>
      </c>
      <c r="I214" s="90"/>
      <c r="J214" s="81"/>
      <c r="K214" s="51"/>
      <c r="L214" s="96" t="str">
        <f t="shared" si="38"/>
        <v xml:space="preserve"> </v>
      </c>
      <c r="M214" s="64" t="str">
        <f>IF(E214=0," ",IF(D214="Hayır",VLOOKUP(H214,Katsayı!$A$1:$B$197,2),IF(D214="Evet",VLOOKUP(H214,Katsayı!$A$199:$B$235,2),0)))</f>
        <v xml:space="preserve"> </v>
      </c>
      <c r="N214" s="82" t="str">
        <f t="shared" si="32"/>
        <v xml:space="preserve"> </v>
      </c>
      <c r="O214" s="83" t="str">
        <f t="shared" si="33"/>
        <v xml:space="preserve"> </v>
      </c>
      <c r="P214" s="83" t="str">
        <f t="shared" si="39"/>
        <v xml:space="preserve"> </v>
      </c>
      <c r="Q214" s="83" t="str">
        <f t="shared" si="34"/>
        <v xml:space="preserve"> </v>
      </c>
      <c r="R214" s="82" t="str">
        <f t="shared" si="35"/>
        <v xml:space="preserve"> </v>
      </c>
      <c r="S214" s="82" t="str">
        <f t="shared" si="36"/>
        <v xml:space="preserve"> </v>
      </c>
      <c r="T214" s="84" t="str">
        <f t="shared" si="37"/>
        <v xml:space="preserve"> </v>
      </c>
      <c r="U214" s="77"/>
      <c r="V214" s="78"/>
      <c r="Z214" s="80"/>
      <c r="AA214" s="80"/>
      <c r="AB214" s="80"/>
    </row>
    <row r="215" spans="1:28" s="79" customFormat="1" ht="15" customHeight="1" x14ac:dyDescent="0.2">
      <c r="A215" s="46"/>
      <c r="B215" s="47"/>
      <c r="C215" s="48"/>
      <c r="D215" s="48"/>
      <c r="E215" s="58"/>
      <c r="F215" s="50"/>
      <c r="G215" s="94" t="str">
        <f t="shared" si="30"/>
        <v xml:space="preserve"> </v>
      </c>
      <c r="H215" s="88" t="str">
        <f t="shared" si="31"/>
        <v xml:space="preserve"> </v>
      </c>
      <c r="I215" s="90"/>
      <c r="J215" s="81"/>
      <c r="K215" s="51"/>
      <c r="L215" s="96" t="str">
        <f t="shared" si="38"/>
        <v xml:space="preserve"> </v>
      </c>
      <c r="M215" s="64" t="str">
        <f>IF(E215=0," ",IF(D215="Hayır",VLOOKUP(H215,Katsayı!$A$1:$B$197,2),IF(D215="Evet",VLOOKUP(H215,Katsayı!$A$199:$B$235,2),0)))</f>
        <v xml:space="preserve"> </v>
      </c>
      <c r="N215" s="82" t="str">
        <f t="shared" si="32"/>
        <v xml:space="preserve"> </v>
      </c>
      <c r="O215" s="83" t="str">
        <f t="shared" si="33"/>
        <v xml:space="preserve"> </v>
      </c>
      <c r="P215" s="83" t="str">
        <f t="shared" si="39"/>
        <v xml:space="preserve"> </v>
      </c>
      <c r="Q215" s="83" t="str">
        <f t="shared" si="34"/>
        <v xml:space="preserve"> </v>
      </c>
      <c r="R215" s="82" t="str">
        <f t="shared" si="35"/>
        <v xml:space="preserve"> </v>
      </c>
      <c r="S215" s="82" t="str">
        <f t="shared" si="36"/>
        <v xml:space="preserve"> </v>
      </c>
      <c r="T215" s="84" t="str">
        <f t="shared" si="37"/>
        <v xml:space="preserve"> </v>
      </c>
      <c r="U215" s="77"/>
      <c r="V215" s="78"/>
      <c r="Z215" s="80"/>
      <c r="AA215" s="80"/>
      <c r="AB215" s="80"/>
    </row>
    <row r="216" spans="1:28" s="79" customFormat="1" ht="15" customHeight="1" x14ac:dyDescent="0.2">
      <c r="A216" s="46"/>
      <c r="B216" s="47"/>
      <c r="C216" s="48"/>
      <c r="D216" s="48"/>
      <c r="E216" s="58"/>
      <c r="F216" s="50"/>
      <c r="G216" s="94" t="str">
        <f t="shared" si="30"/>
        <v xml:space="preserve"> </v>
      </c>
      <c r="H216" s="88" t="str">
        <f t="shared" si="31"/>
        <v xml:space="preserve"> </v>
      </c>
      <c r="I216" s="90"/>
      <c r="J216" s="81"/>
      <c r="K216" s="51"/>
      <c r="L216" s="96" t="str">
        <f t="shared" si="38"/>
        <v xml:space="preserve"> </v>
      </c>
      <c r="M216" s="64" t="str">
        <f>IF(E216=0," ",IF(D216="Hayır",VLOOKUP(H216,Katsayı!$A$1:$B$197,2),IF(D216="Evet",VLOOKUP(H216,Katsayı!$A$199:$B$235,2),0)))</f>
        <v xml:space="preserve"> </v>
      </c>
      <c r="N216" s="82" t="str">
        <f t="shared" si="32"/>
        <v xml:space="preserve"> </v>
      </c>
      <c r="O216" s="83" t="str">
        <f t="shared" si="33"/>
        <v xml:space="preserve"> </v>
      </c>
      <c r="P216" s="83" t="str">
        <f t="shared" si="39"/>
        <v xml:space="preserve"> </v>
      </c>
      <c r="Q216" s="83" t="str">
        <f t="shared" si="34"/>
        <v xml:space="preserve"> </v>
      </c>
      <c r="R216" s="82" t="str">
        <f t="shared" si="35"/>
        <v xml:space="preserve"> </v>
      </c>
      <c r="S216" s="82" t="str">
        <f t="shared" si="36"/>
        <v xml:space="preserve"> </v>
      </c>
      <c r="T216" s="84" t="str">
        <f t="shared" si="37"/>
        <v xml:space="preserve"> </v>
      </c>
      <c r="U216" s="77"/>
      <c r="V216" s="78"/>
      <c r="Z216" s="80"/>
      <c r="AA216" s="80"/>
      <c r="AB216" s="80"/>
    </row>
    <row r="217" spans="1:28" s="79" customFormat="1" ht="15" customHeight="1" x14ac:dyDescent="0.2">
      <c r="A217" s="46"/>
      <c r="B217" s="47"/>
      <c r="C217" s="48"/>
      <c r="D217" s="48"/>
      <c r="E217" s="58"/>
      <c r="F217" s="50"/>
      <c r="G217" s="94" t="str">
        <f t="shared" si="30"/>
        <v xml:space="preserve"> </v>
      </c>
      <c r="H217" s="88" t="str">
        <f t="shared" si="31"/>
        <v xml:space="preserve"> </v>
      </c>
      <c r="I217" s="90"/>
      <c r="J217" s="81"/>
      <c r="K217" s="51"/>
      <c r="L217" s="96" t="str">
        <f t="shared" si="38"/>
        <v xml:space="preserve"> </v>
      </c>
      <c r="M217" s="64" t="str">
        <f>IF(E217=0," ",IF(D217="Hayır",VLOOKUP(H217,Katsayı!$A$1:$B$197,2),IF(D217="Evet",VLOOKUP(H217,Katsayı!$A$199:$B$235,2),0)))</f>
        <v xml:space="preserve"> </v>
      </c>
      <c r="N217" s="82" t="str">
        <f t="shared" si="32"/>
        <v xml:space="preserve"> </v>
      </c>
      <c r="O217" s="83" t="str">
        <f t="shared" si="33"/>
        <v xml:space="preserve"> </v>
      </c>
      <c r="P217" s="83" t="str">
        <f t="shared" si="39"/>
        <v xml:space="preserve"> </v>
      </c>
      <c r="Q217" s="83" t="str">
        <f t="shared" si="34"/>
        <v xml:space="preserve"> </v>
      </c>
      <c r="R217" s="82" t="str">
        <f t="shared" si="35"/>
        <v xml:space="preserve"> </v>
      </c>
      <c r="S217" s="82" t="str">
        <f t="shared" si="36"/>
        <v xml:space="preserve"> </v>
      </c>
      <c r="T217" s="84" t="str">
        <f t="shared" si="37"/>
        <v xml:space="preserve"> </v>
      </c>
      <c r="U217" s="77"/>
      <c r="V217" s="78"/>
      <c r="Z217" s="80"/>
      <c r="AA217" s="80"/>
      <c r="AB217" s="80"/>
    </row>
    <row r="218" spans="1:28" s="79" customFormat="1" ht="15" customHeight="1" x14ac:dyDescent="0.2">
      <c r="A218" s="46"/>
      <c r="B218" s="47"/>
      <c r="C218" s="48"/>
      <c r="D218" s="48"/>
      <c r="E218" s="58"/>
      <c r="F218" s="50"/>
      <c r="G218" s="94" t="str">
        <f t="shared" si="30"/>
        <v xml:space="preserve"> </v>
      </c>
      <c r="H218" s="88" t="str">
        <f t="shared" si="31"/>
        <v xml:space="preserve"> </v>
      </c>
      <c r="I218" s="90"/>
      <c r="J218" s="81"/>
      <c r="K218" s="51"/>
      <c r="L218" s="96" t="str">
        <f t="shared" si="38"/>
        <v xml:space="preserve"> </v>
      </c>
      <c r="M218" s="64" t="str">
        <f>IF(E218=0," ",IF(D218="Hayır",VLOOKUP(H218,Katsayı!$A$1:$B$197,2),IF(D218="Evet",VLOOKUP(H218,Katsayı!$A$199:$B$235,2),0)))</f>
        <v xml:space="preserve"> </v>
      </c>
      <c r="N218" s="82" t="str">
        <f t="shared" si="32"/>
        <v xml:space="preserve"> </v>
      </c>
      <c r="O218" s="83" t="str">
        <f t="shared" si="33"/>
        <v xml:space="preserve"> </v>
      </c>
      <c r="P218" s="83" t="str">
        <f t="shared" si="39"/>
        <v xml:space="preserve"> </v>
      </c>
      <c r="Q218" s="83" t="str">
        <f t="shared" si="34"/>
        <v xml:space="preserve"> </v>
      </c>
      <c r="R218" s="82" t="str">
        <f t="shared" si="35"/>
        <v xml:space="preserve"> </v>
      </c>
      <c r="S218" s="82" t="str">
        <f t="shared" si="36"/>
        <v xml:space="preserve"> </v>
      </c>
      <c r="T218" s="84" t="str">
        <f t="shared" si="37"/>
        <v xml:space="preserve"> </v>
      </c>
      <c r="U218" s="77"/>
      <c r="V218" s="78"/>
      <c r="Z218" s="80"/>
      <c r="AA218" s="80"/>
      <c r="AB218" s="80"/>
    </row>
    <row r="219" spans="1:28" s="79" customFormat="1" ht="15" customHeight="1" x14ac:dyDescent="0.2">
      <c r="A219" s="46"/>
      <c r="B219" s="47"/>
      <c r="C219" s="48"/>
      <c r="D219" s="48"/>
      <c r="E219" s="58"/>
      <c r="F219" s="50"/>
      <c r="G219" s="94" t="str">
        <f t="shared" si="30"/>
        <v xml:space="preserve"> </v>
      </c>
      <c r="H219" s="88" t="str">
        <f t="shared" si="31"/>
        <v xml:space="preserve"> </v>
      </c>
      <c r="I219" s="90"/>
      <c r="J219" s="81"/>
      <c r="K219" s="51"/>
      <c r="L219" s="96" t="str">
        <f t="shared" si="38"/>
        <v xml:space="preserve"> </v>
      </c>
      <c r="M219" s="64" t="str">
        <f>IF(E219=0," ",IF(D219="Hayır",VLOOKUP(H219,Katsayı!$A$1:$B$197,2),IF(D219="Evet",VLOOKUP(H219,Katsayı!$A$199:$B$235,2),0)))</f>
        <v xml:space="preserve"> </v>
      </c>
      <c r="N219" s="82" t="str">
        <f t="shared" si="32"/>
        <v xml:space="preserve"> </v>
      </c>
      <c r="O219" s="83" t="str">
        <f t="shared" si="33"/>
        <v xml:space="preserve"> </v>
      </c>
      <c r="P219" s="83" t="str">
        <f t="shared" si="39"/>
        <v xml:space="preserve"> </v>
      </c>
      <c r="Q219" s="83" t="str">
        <f t="shared" si="34"/>
        <v xml:space="preserve"> </v>
      </c>
      <c r="R219" s="82" t="str">
        <f t="shared" si="35"/>
        <v xml:space="preserve"> </v>
      </c>
      <c r="S219" s="82" t="str">
        <f t="shared" si="36"/>
        <v xml:space="preserve"> </v>
      </c>
      <c r="T219" s="84" t="str">
        <f t="shared" si="37"/>
        <v xml:space="preserve"> </v>
      </c>
      <c r="U219" s="77"/>
      <c r="V219" s="78"/>
      <c r="Z219" s="80"/>
      <c r="AA219" s="80"/>
      <c r="AB219" s="80"/>
    </row>
    <row r="220" spans="1:28" s="79" customFormat="1" ht="15" customHeight="1" x14ac:dyDescent="0.2">
      <c r="A220" s="46"/>
      <c r="B220" s="47"/>
      <c r="C220" s="48"/>
      <c r="D220" s="48"/>
      <c r="E220" s="58"/>
      <c r="F220" s="49"/>
      <c r="G220" s="94" t="str">
        <f t="shared" si="30"/>
        <v xml:space="preserve"> </v>
      </c>
      <c r="H220" s="88" t="str">
        <f t="shared" si="31"/>
        <v xml:space="preserve"> </v>
      </c>
      <c r="I220" s="90"/>
      <c r="J220" s="81"/>
      <c r="K220" s="51"/>
      <c r="L220" s="96" t="str">
        <f t="shared" si="38"/>
        <v xml:space="preserve"> </v>
      </c>
      <c r="M220" s="64" t="str">
        <f>IF(E220=0," ",IF(D220="Hayır",VLOOKUP(H220,Katsayı!$A$1:$B$197,2),IF(D220="Evet",VLOOKUP(H220,Katsayı!$A$199:$B$235,2),0)))</f>
        <v xml:space="preserve"> </v>
      </c>
      <c r="N220" s="82" t="str">
        <f t="shared" si="32"/>
        <v xml:space="preserve"> </v>
      </c>
      <c r="O220" s="83" t="str">
        <f t="shared" si="33"/>
        <v xml:space="preserve"> </v>
      </c>
      <c r="P220" s="83" t="str">
        <f t="shared" si="39"/>
        <v xml:space="preserve"> </v>
      </c>
      <c r="Q220" s="83" t="str">
        <f t="shared" si="34"/>
        <v xml:space="preserve"> </v>
      </c>
      <c r="R220" s="82" t="str">
        <f t="shared" si="35"/>
        <v xml:space="preserve"> </v>
      </c>
      <c r="S220" s="82" t="str">
        <f t="shared" si="36"/>
        <v xml:space="preserve"> </v>
      </c>
      <c r="T220" s="84" t="str">
        <f t="shared" si="37"/>
        <v xml:space="preserve"> </v>
      </c>
      <c r="U220" s="77"/>
      <c r="V220" s="78"/>
      <c r="Z220" s="80"/>
      <c r="AA220" s="80"/>
      <c r="AB220" s="80"/>
    </row>
    <row r="221" spans="1:28" s="79" customFormat="1" ht="15" customHeight="1" x14ac:dyDescent="0.2">
      <c r="A221" s="46"/>
      <c r="B221" s="47"/>
      <c r="C221" s="48"/>
      <c r="D221" s="48"/>
      <c r="E221" s="58"/>
      <c r="F221" s="49"/>
      <c r="G221" s="94" t="str">
        <f t="shared" si="30"/>
        <v xml:space="preserve"> </v>
      </c>
      <c r="H221" s="88" t="str">
        <f t="shared" si="31"/>
        <v xml:space="preserve"> </v>
      </c>
      <c r="I221" s="90"/>
      <c r="J221" s="81"/>
      <c r="K221" s="51"/>
      <c r="L221" s="96" t="str">
        <f t="shared" si="38"/>
        <v xml:space="preserve"> </v>
      </c>
      <c r="M221" s="64" t="str">
        <f>IF(E221=0," ",IF(D221="Hayır",VLOOKUP(H221,Katsayı!$A$1:$B$197,2),IF(D221="Evet",VLOOKUP(H221,Katsayı!$A$199:$B$235,2),0)))</f>
        <v xml:space="preserve"> </v>
      </c>
      <c r="N221" s="82" t="str">
        <f t="shared" si="32"/>
        <v xml:space="preserve"> </v>
      </c>
      <c r="O221" s="83" t="str">
        <f t="shared" si="33"/>
        <v xml:space="preserve"> </v>
      </c>
      <c r="P221" s="83" t="str">
        <f t="shared" si="39"/>
        <v xml:space="preserve"> </v>
      </c>
      <c r="Q221" s="83" t="str">
        <f t="shared" si="34"/>
        <v xml:space="preserve"> </v>
      </c>
      <c r="R221" s="82" t="str">
        <f t="shared" si="35"/>
        <v xml:space="preserve"> </v>
      </c>
      <c r="S221" s="82" t="str">
        <f t="shared" si="36"/>
        <v xml:space="preserve"> </v>
      </c>
      <c r="T221" s="84" t="str">
        <f t="shared" si="37"/>
        <v xml:space="preserve"> </v>
      </c>
      <c r="U221" s="77"/>
      <c r="V221" s="78"/>
      <c r="Z221" s="80"/>
      <c r="AA221" s="80"/>
      <c r="AB221" s="80"/>
    </row>
    <row r="222" spans="1:28" s="79" customFormat="1" ht="15" customHeight="1" x14ac:dyDescent="0.2">
      <c r="A222" s="46"/>
      <c r="B222" s="85"/>
      <c r="C222" s="48"/>
      <c r="D222" s="48"/>
      <c r="E222" s="86"/>
      <c r="F222" s="49"/>
      <c r="G222" s="94" t="str">
        <f t="shared" si="30"/>
        <v xml:space="preserve"> </v>
      </c>
      <c r="H222" s="88" t="str">
        <f t="shared" si="31"/>
        <v xml:space="preserve"> </v>
      </c>
      <c r="I222" s="90"/>
      <c r="J222" s="87"/>
      <c r="K222" s="51"/>
      <c r="L222" s="96" t="str">
        <f t="shared" si="38"/>
        <v xml:space="preserve"> </v>
      </c>
      <c r="M222" s="64" t="str">
        <f>IF(E222=0," ",IF(D222="Hayır",VLOOKUP(H222,Katsayı!$A$1:$B$197,2),IF(D222="Evet",VLOOKUP(H222,Katsayı!$A$199:$B$235,2),0)))</f>
        <v xml:space="preserve"> </v>
      </c>
      <c r="N222" s="82" t="str">
        <f t="shared" si="32"/>
        <v xml:space="preserve"> </v>
      </c>
      <c r="O222" s="83" t="str">
        <f t="shared" si="33"/>
        <v xml:space="preserve"> </v>
      </c>
      <c r="P222" s="83" t="str">
        <f t="shared" si="39"/>
        <v xml:space="preserve"> </v>
      </c>
      <c r="Q222" s="83" t="str">
        <f t="shared" si="34"/>
        <v xml:space="preserve"> </v>
      </c>
      <c r="R222" s="82" t="str">
        <f t="shared" si="35"/>
        <v xml:space="preserve"> </v>
      </c>
      <c r="S222" s="82" t="str">
        <f t="shared" si="36"/>
        <v xml:space="preserve"> </v>
      </c>
      <c r="T222" s="84" t="str">
        <f t="shared" si="37"/>
        <v xml:space="preserve"> </v>
      </c>
      <c r="U222" s="77"/>
      <c r="V222" s="78"/>
      <c r="Z222" s="80"/>
      <c r="AA222" s="80"/>
      <c r="AB222" s="80"/>
    </row>
    <row r="223" spans="1:28" s="79" customFormat="1" ht="15" customHeight="1" x14ac:dyDescent="0.2">
      <c r="A223" s="46"/>
      <c r="B223" s="85"/>
      <c r="C223" s="48"/>
      <c r="D223" s="48"/>
      <c r="E223" s="86"/>
      <c r="F223" s="49"/>
      <c r="G223" s="94" t="str">
        <f t="shared" si="30"/>
        <v xml:space="preserve"> </v>
      </c>
      <c r="H223" s="88" t="str">
        <f t="shared" si="31"/>
        <v xml:space="preserve"> </v>
      </c>
      <c r="I223" s="90"/>
      <c r="J223" s="87"/>
      <c r="K223" s="51"/>
      <c r="L223" s="96" t="str">
        <f t="shared" si="38"/>
        <v xml:space="preserve"> </v>
      </c>
      <c r="M223" s="64" t="str">
        <f>IF(E223=0," ",IF(D223="Hayır",VLOOKUP(H223,Katsayı!$A$1:$B$197,2),IF(D223="Evet",VLOOKUP(H223,Katsayı!$A$199:$B$235,2),0)))</f>
        <v xml:space="preserve"> </v>
      </c>
      <c r="N223" s="82" t="str">
        <f t="shared" si="32"/>
        <v xml:space="preserve"> </v>
      </c>
      <c r="O223" s="83" t="str">
        <f t="shared" si="33"/>
        <v xml:space="preserve"> </v>
      </c>
      <c r="P223" s="83" t="str">
        <f t="shared" si="39"/>
        <v xml:space="preserve"> </v>
      </c>
      <c r="Q223" s="83" t="str">
        <f t="shared" si="34"/>
        <v xml:space="preserve"> </v>
      </c>
      <c r="R223" s="82" t="str">
        <f t="shared" si="35"/>
        <v xml:space="preserve"> </v>
      </c>
      <c r="S223" s="82" t="str">
        <f t="shared" si="36"/>
        <v xml:space="preserve"> </v>
      </c>
      <c r="T223" s="84" t="str">
        <f t="shared" si="37"/>
        <v xml:space="preserve"> </v>
      </c>
      <c r="U223" s="77"/>
      <c r="V223" s="78"/>
      <c r="Z223" s="80"/>
      <c r="AA223" s="80"/>
      <c r="AB223" s="80"/>
    </row>
    <row r="224" spans="1:28" s="79" customFormat="1" ht="15" customHeight="1" x14ac:dyDescent="0.2">
      <c r="A224" s="46"/>
      <c r="B224" s="85"/>
      <c r="C224" s="48"/>
      <c r="D224" s="48"/>
      <c r="E224" s="86"/>
      <c r="F224" s="49"/>
      <c r="G224" s="94" t="str">
        <f t="shared" si="30"/>
        <v xml:space="preserve"> </v>
      </c>
      <c r="H224" s="88" t="str">
        <f t="shared" si="31"/>
        <v xml:space="preserve"> </v>
      </c>
      <c r="I224" s="90"/>
      <c r="J224" s="87"/>
      <c r="K224" s="51"/>
      <c r="L224" s="96" t="str">
        <f t="shared" si="38"/>
        <v xml:space="preserve"> </v>
      </c>
      <c r="M224" s="64" t="str">
        <f>IF(E224=0," ",IF(D224="Hayır",VLOOKUP(H224,Katsayı!$A$1:$B$197,2),IF(D224="Evet",VLOOKUP(H224,Katsayı!$A$199:$B$235,2),0)))</f>
        <v xml:space="preserve"> </v>
      </c>
      <c r="N224" s="82" t="str">
        <f t="shared" si="32"/>
        <v xml:space="preserve"> </v>
      </c>
      <c r="O224" s="83" t="str">
        <f t="shared" si="33"/>
        <v xml:space="preserve"> </v>
      </c>
      <c r="P224" s="83" t="str">
        <f t="shared" si="39"/>
        <v xml:space="preserve"> </v>
      </c>
      <c r="Q224" s="83" t="str">
        <f t="shared" si="34"/>
        <v xml:space="preserve"> </v>
      </c>
      <c r="R224" s="82" t="str">
        <f t="shared" si="35"/>
        <v xml:space="preserve"> </v>
      </c>
      <c r="S224" s="82" t="str">
        <f t="shared" si="36"/>
        <v xml:space="preserve"> </v>
      </c>
      <c r="T224" s="84" t="str">
        <f t="shared" si="37"/>
        <v xml:space="preserve"> </v>
      </c>
      <c r="U224" s="77"/>
      <c r="V224" s="78"/>
      <c r="Z224" s="80"/>
      <c r="AA224" s="80"/>
      <c r="AB224" s="80"/>
    </row>
    <row r="225" spans="1:28" s="79" customFormat="1" ht="15" customHeight="1" x14ac:dyDescent="0.2">
      <c r="A225" s="46"/>
      <c r="B225" s="85"/>
      <c r="C225" s="48"/>
      <c r="D225" s="48"/>
      <c r="E225" s="86"/>
      <c r="F225" s="49"/>
      <c r="G225" s="94" t="str">
        <f t="shared" si="30"/>
        <v xml:space="preserve"> </v>
      </c>
      <c r="H225" s="88" t="str">
        <f t="shared" si="31"/>
        <v xml:space="preserve"> </v>
      </c>
      <c r="I225" s="90"/>
      <c r="J225" s="87"/>
      <c r="K225" s="51"/>
      <c r="L225" s="96" t="str">
        <f t="shared" si="38"/>
        <v xml:space="preserve"> </v>
      </c>
      <c r="M225" s="64" t="str">
        <f>IF(E225=0," ",IF(D225="Hayır",VLOOKUP(H225,Katsayı!$A$1:$B$197,2),IF(D225="Evet",VLOOKUP(H225,Katsayı!$A$199:$B$235,2),0)))</f>
        <v xml:space="preserve"> </v>
      </c>
      <c r="N225" s="82" t="str">
        <f t="shared" si="32"/>
        <v xml:space="preserve"> </v>
      </c>
      <c r="O225" s="83" t="str">
        <f t="shared" si="33"/>
        <v xml:space="preserve"> </v>
      </c>
      <c r="P225" s="83" t="str">
        <f t="shared" si="39"/>
        <v xml:space="preserve"> </v>
      </c>
      <c r="Q225" s="83" t="str">
        <f t="shared" si="34"/>
        <v xml:space="preserve"> </v>
      </c>
      <c r="R225" s="82" t="str">
        <f t="shared" si="35"/>
        <v xml:space="preserve"> </v>
      </c>
      <c r="S225" s="82" t="str">
        <f t="shared" si="36"/>
        <v xml:space="preserve"> </v>
      </c>
      <c r="T225" s="84" t="str">
        <f t="shared" si="37"/>
        <v xml:space="preserve"> </v>
      </c>
      <c r="U225" s="77"/>
      <c r="V225" s="78"/>
      <c r="Z225" s="80"/>
      <c r="AA225" s="80"/>
      <c r="AB225" s="80"/>
    </row>
    <row r="226" spans="1:28" s="79" customFormat="1" ht="15" customHeight="1" x14ac:dyDescent="0.2">
      <c r="A226" s="46"/>
      <c r="B226" s="85"/>
      <c r="C226" s="48"/>
      <c r="D226" s="48"/>
      <c r="E226" s="86"/>
      <c r="F226" s="49"/>
      <c r="G226" s="94" t="str">
        <f t="shared" si="30"/>
        <v xml:space="preserve"> </v>
      </c>
      <c r="H226" s="88" t="str">
        <f t="shared" si="31"/>
        <v xml:space="preserve"> </v>
      </c>
      <c r="I226" s="90"/>
      <c r="J226" s="87"/>
      <c r="K226" s="51"/>
      <c r="L226" s="96" t="str">
        <f t="shared" si="38"/>
        <v xml:space="preserve"> </v>
      </c>
      <c r="M226" s="64" t="str">
        <f>IF(E226=0," ",IF(D226="Hayır",VLOOKUP(H226,Katsayı!$A$1:$B$197,2),IF(D226="Evet",VLOOKUP(H226,Katsayı!$A$199:$B$235,2),0)))</f>
        <v xml:space="preserve"> </v>
      </c>
      <c r="N226" s="82" t="str">
        <f t="shared" si="32"/>
        <v xml:space="preserve"> </v>
      </c>
      <c r="O226" s="83" t="str">
        <f t="shared" si="33"/>
        <v xml:space="preserve"> </v>
      </c>
      <c r="P226" s="83" t="str">
        <f t="shared" si="39"/>
        <v xml:space="preserve"> </v>
      </c>
      <c r="Q226" s="83" t="str">
        <f t="shared" si="34"/>
        <v xml:space="preserve"> </v>
      </c>
      <c r="R226" s="82" t="str">
        <f t="shared" si="35"/>
        <v xml:space="preserve"> </v>
      </c>
      <c r="S226" s="82" t="str">
        <f t="shared" si="36"/>
        <v xml:space="preserve"> </v>
      </c>
      <c r="T226" s="84" t="str">
        <f t="shared" si="37"/>
        <v xml:space="preserve"> </v>
      </c>
      <c r="U226" s="77"/>
      <c r="V226" s="78"/>
      <c r="Z226" s="80"/>
      <c r="AA226" s="80"/>
      <c r="AB226" s="80"/>
    </row>
    <row r="227" spans="1:28" s="79" customFormat="1" ht="15" customHeight="1" x14ac:dyDescent="0.2">
      <c r="A227" s="46"/>
      <c r="B227" s="85"/>
      <c r="C227" s="48"/>
      <c r="D227" s="48"/>
      <c r="E227" s="86"/>
      <c r="F227" s="49"/>
      <c r="G227" s="94" t="str">
        <f t="shared" si="30"/>
        <v xml:space="preserve"> </v>
      </c>
      <c r="H227" s="88" t="str">
        <f t="shared" si="31"/>
        <v xml:space="preserve"> </v>
      </c>
      <c r="I227" s="90"/>
      <c r="J227" s="87"/>
      <c r="K227" s="51"/>
      <c r="L227" s="96" t="str">
        <f t="shared" si="38"/>
        <v xml:space="preserve"> </v>
      </c>
      <c r="M227" s="64" t="str">
        <f>IF(E227=0," ",IF(D227="Hayır",VLOOKUP(H227,Katsayı!$A$1:$B$197,2),IF(D227="Evet",VLOOKUP(H227,Katsayı!$A$199:$B$235,2),0)))</f>
        <v xml:space="preserve"> </v>
      </c>
      <c r="N227" s="82" t="str">
        <f t="shared" si="32"/>
        <v xml:space="preserve"> </v>
      </c>
      <c r="O227" s="83" t="str">
        <f t="shared" si="33"/>
        <v xml:space="preserve"> </v>
      </c>
      <c r="P227" s="83" t="str">
        <f t="shared" si="39"/>
        <v xml:space="preserve"> </v>
      </c>
      <c r="Q227" s="83" t="str">
        <f t="shared" si="34"/>
        <v xml:space="preserve"> </v>
      </c>
      <c r="R227" s="82" t="str">
        <f t="shared" si="35"/>
        <v xml:space="preserve"> </v>
      </c>
      <c r="S227" s="82" t="str">
        <f t="shared" si="36"/>
        <v xml:space="preserve"> </v>
      </c>
      <c r="T227" s="84" t="str">
        <f t="shared" si="37"/>
        <v xml:space="preserve"> </v>
      </c>
      <c r="U227" s="77"/>
      <c r="V227" s="78"/>
      <c r="Z227" s="80"/>
      <c r="AA227" s="80"/>
      <c r="AB227" s="80"/>
    </row>
    <row r="228" spans="1:28" s="79" customFormat="1" ht="15" customHeight="1" x14ac:dyDescent="0.2">
      <c r="A228" s="46"/>
      <c r="B228" s="85"/>
      <c r="C228" s="48"/>
      <c r="D228" s="48"/>
      <c r="E228" s="86"/>
      <c r="F228" s="49"/>
      <c r="G228" s="94" t="str">
        <f t="shared" si="30"/>
        <v xml:space="preserve"> </v>
      </c>
      <c r="H228" s="88" t="str">
        <f t="shared" si="31"/>
        <v xml:space="preserve"> </v>
      </c>
      <c r="I228" s="90"/>
      <c r="J228" s="87"/>
      <c r="K228" s="51"/>
      <c r="L228" s="96" t="str">
        <f t="shared" si="38"/>
        <v xml:space="preserve"> </v>
      </c>
      <c r="M228" s="64" t="str">
        <f>IF(E228=0," ",IF(D228="Hayır",VLOOKUP(H228,Katsayı!$A$1:$B$197,2),IF(D228="Evet",VLOOKUP(H228,Katsayı!$A$199:$B$235,2),0)))</f>
        <v xml:space="preserve"> </v>
      </c>
      <c r="N228" s="82" t="str">
        <f t="shared" si="32"/>
        <v xml:space="preserve"> </v>
      </c>
      <c r="O228" s="83" t="str">
        <f t="shared" si="33"/>
        <v xml:space="preserve"> </v>
      </c>
      <c r="P228" s="83" t="str">
        <f t="shared" si="39"/>
        <v xml:space="preserve"> </v>
      </c>
      <c r="Q228" s="83" t="str">
        <f t="shared" si="34"/>
        <v xml:space="preserve"> </v>
      </c>
      <c r="R228" s="82" t="str">
        <f t="shared" si="35"/>
        <v xml:space="preserve"> </v>
      </c>
      <c r="S228" s="82" t="str">
        <f t="shared" si="36"/>
        <v xml:space="preserve"> </v>
      </c>
      <c r="T228" s="84" t="str">
        <f t="shared" si="37"/>
        <v xml:space="preserve"> </v>
      </c>
      <c r="U228" s="77"/>
      <c r="V228" s="78"/>
      <c r="Z228" s="80"/>
      <c r="AA228" s="80"/>
      <c r="AB228" s="80"/>
    </row>
    <row r="229" spans="1:28" s="79" customFormat="1" ht="15" customHeight="1" x14ac:dyDescent="0.2">
      <c r="A229" s="46"/>
      <c r="B229" s="85"/>
      <c r="C229" s="48"/>
      <c r="D229" s="48"/>
      <c r="E229" s="86"/>
      <c r="F229" s="49"/>
      <c r="G229" s="94" t="str">
        <f t="shared" si="30"/>
        <v xml:space="preserve"> </v>
      </c>
      <c r="H229" s="88" t="str">
        <f t="shared" si="31"/>
        <v xml:space="preserve"> </v>
      </c>
      <c r="I229" s="90"/>
      <c r="J229" s="87"/>
      <c r="K229" s="51"/>
      <c r="L229" s="96" t="str">
        <f t="shared" si="38"/>
        <v xml:space="preserve"> </v>
      </c>
      <c r="M229" s="64" t="str">
        <f>IF(E229=0," ",IF(D229="Hayır",VLOOKUP(H229,Katsayı!$A$1:$B$197,2),IF(D229="Evet",VLOOKUP(H229,Katsayı!$A$199:$B$235,2),0)))</f>
        <v xml:space="preserve"> </v>
      </c>
      <c r="N229" s="82" t="str">
        <f t="shared" si="32"/>
        <v xml:space="preserve"> </v>
      </c>
      <c r="O229" s="83" t="str">
        <f t="shared" si="33"/>
        <v xml:space="preserve"> </v>
      </c>
      <c r="P229" s="83" t="str">
        <f t="shared" si="39"/>
        <v xml:space="preserve"> </v>
      </c>
      <c r="Q229" s="83" t="str">
        <f t="shared" si="34"/>
        <v xml:space="preserve"> </v>
      </c>
      <c r="R229" s="82" t="str">
        <f t="shared" si="35"/>
        <v xml:space="preserve"> </v>
      </c>
      <c r="S229" s="82" t="str">
        <f t="shared" si="36"/>
        <v xml:space="preserve"> </v>
      </c>
      <c r="T229" s="84" t="str">
        <f t="shared" si="37"/>
        <v xml:space="preserve"> </v>
      </c>
      <c r="U229" s="77"/>
      <c r="V229" s="78"/>
      <c r="Z229" s="80"/>
      <c r="AA229" s="80"/>
      <c r="AB229" s="80"/>
    </row>
    <row r="230" spans="1:28" s="79" customFormat="1" ht="15" customHeight="1" x14ac:dyDescent="0.2">
      <c r="A230" s="46"/>
      <c r="B230" s="85"/>
      <c r="C230" s="48"/>
      <c r="D230" s="48"/>
      <c r="E230" s="86"/>
      <c r="F230" s="50"/>
      <c r="G230" s="94" t="str">
        <f t="shared" si="30"/>
        <v xml:space="preserve"> </v>
      </c>
      <c r="H230" s="88" t="str">
        <f t="shared" si="31"/>
        <v xml:space="preserve"> </v>
      </c>
      <c r="I230" s="90"/>
      <c r="J230" s="87"/>
      <c r="K230" s="51"/>
      <c r="L230" s="96" t="str">
        <f t="shared" si="38"/>
        <v xml:space="preserve"> </v>
      </c>
      <c r="M230" s="64" t="str">
        <f>IF(E230=0," ",IF(D230="Hayır",VLOOKUP(H230,Katsayı!$A$1:$B$197,2),IF(D230="Evet",VLOOKUP(H230,Katsayı!$A$199:$B$235,2),0)))</f>
        <v xml:space="preserve"> </v>
      </c>
      <c r="N230" s="82" t="str">
        <f t="shared" si="32"/>
        <v xml:space="preserve"> </v>
      </c>
      <c r="O230" s="83" t="str">
        <f t="shared" si="33"/>
        <v xml:space="preserve"> </v>
      </c>
      <c r="P230" s="83" t="str">
        <f t="shared" si="39"/>
        <v xml:space="preserve"> </v>
      </c>
      <c r="Q230" s="83" t="str">
        <f t="shared" si="34"/>
        <v xml:space="preserve"> </v>
      </c>
      <c r="R230" s="82" t="str">
        <f t="shared" si="35"/>
        <v xml:space="preserve"> </v>
      </c>
      <c r="S230" s="82" t="str">
        <f t="shared" si="36"/>
        <v xml:space="preserve"> </v>
      </c>
      <c r="T230" s="84" t="str">
        <f t="shared" si="37"/>
        <v xml:space="preserve"> </v>
      </c>
      <c r="U230" s="77"/>
      <c r="V230" s="78"/>
      <c r="Z230" s="80"/>
      <c r="AA230" s="80"/>
      <c r="AB230" s="80"/>
    </row>
    <row r="231" spans="1:28" s="79" customFormat="1" ht="15" customHeight="1" x14ac:dyDescent="0.2">
      <c r="A231" s="46"/>
      <c r="B231" s="85"/>
      <c r="C231" s="48"/>
      <c r="D231" s="48"/>
      <c r="E231" s="86"/>
      <c r="F231" s="50"/>
      <c r="G231" s="94" t="str">
        <f t="shared" si="30"/>
        <v xml:space="preserve"> </v>
      </c>
      <c r="H231" s="88" t="str">
        <f t="shared" si="31"/>
        <v xml:space="preserve"> </v>
      </c>
      <c r="I231" s="90"/>
      <c r="J231" s="87"/>
      <c r="K231" s="51"/>
      <c r="L231" s="96" t="str">
        <f t="shared" si="38"/>
        <v xml:space="preserve"> </v>
      </c>
      <c r="M231" s="64" t="str">
        <f>IF(E231=0," ",IF(D231="Hayır",VLOOKUP(H231,Katsayı!$A$1:$B$197,2),IF(D231="Evet",VLOOKUP(H231,Katsayı!$A$199:$B$235,2),0)))</f>
        <v xml:space="preserve"> </v>
      </c>
      <c r="N231" s="82" t="str">
        <f t="shared" si="32"/>
        <v xml:space="preserve"> </v>
      </c>
      <c r="O231" s="83" t="str">
        <f t="shared" si="33"/>
        <v xml:space="preserve"> </v>
      </c>
      <c r="P231" s="83" t="str">
        <f t="shared" si="39"/>
        <v xml:space="preserve"> </v>
      </c>
      <c r="Q231" s="83" t="str">
        <f t="shared" si="34"/>
        <v xml:space="preserve"> </v>
      </c>
      <c r="R231" s="82" t="str">
        <f t="shared" si="35"/>
        <v xml:space="preserve"> </v>
      </c>
      <c r="S231" s="82" t="str">
        <f t="shared" si="36"/>
        <v xml:space="preserve"> </v>
      </c>
      <c r="T231" s="84" t="str">
        <f t="shared" si="37"/>
        <v xml:space="preserve"> </v>
      </c>
      <c r="U231" s="77"/>
      <c r="V231" s="78"/>
      <c r="Z231" s="80"/>
      <c r="AA231" s="80"/>
      <c r="AB231" s="80"/>
    </row>
    <row r="232" spans="1:28" s="79" customFormat="1" ht="15" customHeight="1" x14ac:dyDescent="0.2">
      <c r="A232" s="46"/>
      <c r="B232" s="85"/>
      <c r="C232" s="48"/>
      <c r="D232" s="48"/>
      <c r="E232" s="86"/>
      <c r="F232" s="50"/>
      <c r="G232" s="94" t="str">
        <f t="shared" si="30"/>
        <v xml:space="preserve"> </v>
      </c>
      <c r="H232" s="88" t="str">
        <f t="shared" si="31"/>
        <v xml:space="preserve"> </v>
      </c>
      <c r="I232" s="90"/>
      <c r="J232" s="87"/>
      <c r="K232" s="51"/>
      <c r="L232" s="96" t="str">
        <f t="shared" si="38"/>
        <v xml:space="preserve"> </v>
      </c>
      <c r="M232" s="64" t="str">
        <f>IF(E232=0," ",IF(D232="Hayır",VLOOKUP(H232,Katsayı!$A$1:$B$197,2),IF(D232="Evet",VLOOKUP(H232,Katsayı!$A$199:$B$235,2),0)))</f>
        <v xml:space="preserve"> </v>
      </c>
      <c r="N232" s="82" t="str">
        <f t="shared" si="32"/>
        <v xml:space="preserve"> </v>
      </c>
      <c r="O232" s="83" t="str">
        <f t="shared" si="33"/>
        <v xml:space="preserve"> </v>
      </c>
      <c r="P232" s="83" t="str">
        <f t="shared" si="39"/>
        <v xml:space="preserve"> </v>
      </c>
      <c r="Q232" s="83" t="str">
        <f t="shared" si="34"/>
        <v xml:space="preserve"> </v>
      </c>
      <c r="R232" s="82" t="str">
        <f t="shared" si="35"/>
        <v xml:space="preserve"> </v>
      </c>
      <c r="S232" s="82" t="str">
        <f t="shared" si="36"/>
        <v xml:space="preserve"> </v>
      </c>
      <c r="T232" s="84" t="str">
        <f t="shared" si="37"/>
        <v xml:space="preserve"> </v>
      </c>
      <c r="U232" s="77"/>
      <c r="V232" s="78"/>
      <c r="Z232" s="80"/>
      <c r="AA232" s="80"/>
      <c r="AB232" s="80"/>
    </row>
    <row r="233" spans="1:28" s="79" customFormat="1" ht="15" customHeight="1" x14ac:dyDescent="0.2">
      <c r="A233" s="46"/>
      <c r="B233" s="85"/>
      <c r="C233" s="48"/>
      <c r="D233" s="48"/>
      <c r="E233" s="86"/>
      <c r="F233" s="50"/>
      <c r="G233" s="94" t="str">
        <f t="shared" si="30"/>
        <v xml:space="preserve"> </v>
      </c>
      <c r="H233" s="88" t="str">
        <f t="shared" si="31"/>
        <v xml:space="preserve"> </v>
      </c>
      <c r="I233" s="90"/>
      <c r="J233" s="87"/>
      <c r="K233" s="51"/>
      <c r="L233" s="96" t="str">
        <f t="shared" si="38"/>
        <v xml:space="preserve"> </v>
      </c>
      <c r="M233" s="64" t="str">
        <f>IF(E233=0," ",IF(D233="Hayır",VLOOKUP(H233,Katsayı!$A$1:$B$197,2),IF(D233="Evet",VLOOKUP(H233,Katsayı!$A$199:$B$235,2),0)))</f>
        <v xml:space="preserve"> </v>
      </c>
      <c r="N233" s="82" t="str">
        <f t="shared" si="32"/>
        <v xml:space="preserve"> </v>
      </c>
      <c r="O233" s="83" t="str">
        <f t="shared" si="33"/>
        <v xml:space="preserve"> </v>
      </c>
      <c r="P233" s="83" t="str">
        <f t="shared" si="39"/>
        <v xml:space="preserve"> </v>
      </c>
      <c r="Q233" s="83" t="str">
        <f t="shared" si="34"/>
        <v xml:space="preserve"> </v>
      </c>
      <c r="R233" s="82" t="str">
        <f t="shared" si="35"/>
        <v xml:space="preserve"> </v>
      </c>
      <c r="S233" s="82" t="str">
        <f t="shared" si="36"/>
        <v xml:space="preserve"> </v>
      </c>
      <c r="T233" s="84" t="str">
        <f t="shared" si="37"/>
        <v xml:space="preserve"> </v>
      </c>
      <c r="U233" s="77"/>
      <c r="V233" s="78"/>
      <c r="Z233" s="80"/>
      <c r="AA233" s="80"/>
      <c r="AB233" s="80"/>
    </row>
    <row r="234" spans="1:28" s="79" customFormat="1" ht="15" customHeight="1" x14ac:dyDescent="0.2">
      <c r="A234" s="46"/>
      <c r="B234" s="85"/>
      <c r="C234" s="48"/>
      <c r="D234" s="48"/>
      <c r="E234" s="86"/>
      <c r="F234" s="50"/>
      <c r="G234" s="94" t="str">
        <f t="shared" si="30"/>
        <v xml:space="preserve"> </v>
      </c>
      <c r="H234" s="88" t="str">
        <f t="shared" si="31"/>
        <v xml:space="preserve"> </v>
      </c>
      <c r="I234" s="90"/>
      <c r="J234" s="87"/>
      <c r="K234" s="51"/>
      <c r="L234" s="96" t="str">
        <f t="shared" si="38"/>
        <v xml:space="preserve"> </v>
      </c>
      <c r="M234" s="64" t="str">
        <f>IF(E234=0," ",IF(D234="Hayır",VLOOKUP(H234,Katsayı!$A$1:$B$197,2),IF(D234="Evet",VLOOKUP(H234,Katsayı!$A$199:$B$235,2),0)))</f>
        <v xml:space="preserve"> </v>
      </c>
      <c r="N234" s="82" t="str">
        <f t="shared" si="32"/>
        <v xml:space="preserve"> </v>
      </c>
      <c r="O234" s="83" t="str">
        <f t="shared" si="33"/>
        <v xml:space="preserve"> </v>
      </c>
      <c r="P234" s="83" t="str">
        <f t="shared" si="39"/>
        <v xml:space="preserve"> </v>
      </c>
      <c r="Q234" s="83" t="str">
        <f t="shared" si="34"/>
        <v xml:space="preserve"> </v>
      </c>
      <c r="R234" s="82" t="str">
        <f t="shared" si="35"/>
        <v xml:space="preserve"> </v>
      </c>
      <c r="S234" s="82" t="str">
        <f t="shared" si="36"/>
        <v xml:space="preserve"> </v>
      </c>
      <c r="T234" s="84" t="str">
        <f t="shared" si="37"/>
        <v xml:space="preserve"> </v>
      </c>
      <c r="U234" s="77"/>
      <c r="V234" s="78"/>
      <c r="Z234" s="80"/>
      <c r="AA234" s="80"/>
      <c r="AB234" s="80"/>
    </row>
    <row r="235" spans="1:28" s="79" customFormat="1" ht="15" customHeight="1" x14ac:dyDescent="0.2">
      <c r="A235" s="46"/>
      <c r="B235" s="85"/>
      <c r="C235" s="48"/>
      <c r="D235" s="48"/>
      <c r="E235" s="86"/>
      <c r="F235" s="50"/>
      <c r="G235" s="94" t="str">
        <f t="shared" si="30"/>
        <v xml:space="preserve"> </v>
      </c>
      <c r="H235" s="88" t="str">
        <f t="shared" si="31"/>
        <v xml:space="preserve"> </v>
      </c>
      <c r="I235" s="90"/>
      <c r="J235" s="87"/>
      <c r="K235" s="51"/>
      <c r="L235" s="96" t="str">
        <f t="shared" si="38"/>
        <v xml:space="preserve"> </v>
      </c>
      <c r="M235" s="64" t="str">
        <f>IF(E235=0," ",IF(D235="Hayır",VLOOKUP(H235,Katsayı!$A$1:$B$197,2),IF(D235="Evet",VLOOKUP(H235,Katsayı!$A$199:$B$235,2),0)))</f>
        <v xml:space="preserve"> </v>
      </c>
      <c r="N235" s="82" t="str">
        <f t="shared" si="32"/>
        <v xml:space="preserve"> </v>
      </c>
      <c r="O235" s="83" t="str">
        <f t="shared" si="33"/>
        <v xml:space="preserve"> </v>
      </c>
      <c r="P235" s="83" t="str">
        <f t="shared" si="39"/>
        <v xml:space="preserve"> </v>
      </c>
      <c r="Q235" s="83" t="str">
        <f t="shared" si="34"/>
        <v xml:space="preserve"> </v>
      </c>
      <c r="R235" s="82" t="str">
        <f t="shared" si="35"/>
        <v xml:space="preserve"> </v>
      </c>
      <c r="S235" s="82" t="str">
        <f t="shared" si="36"/>
        <v xml:space="preserve"> </v>
      </c>
      <c r="T235" s="84" t="str">
        <f t="shared" si="37"/>
        <v xml:space="preserve"> </v>
      </c>
      <c r="U235" s="77"/>
      <c r="V235" s="78"/>
      <c r="Z235" s="80"/>
      <c r="AA235" s="80"/>
      <c r="AB235" s="80"/>
    </row>
    <row r="236" spans="1:28" s="79" customFormat="1" ht="15" customHeight="1" x14ac:dyDescent="0.2">
      <c r="A236" s="46"/>
      <c r="B236" s="85"/>
      <c r="C236" s="48"/>
      <c r="D236" s="48"/>
      <c r="E236" s="86"/>
      <c r="F236" s="49"/>
      <c r="G236" s="94" t="str">
        <f t="shared" si="30"/>
        <v xml:space="preserve"> </v>
      </c>
      <c r="H236" s="88" t="str">
        <f t="shared" si="31"/>
        <v xml:space="preserve"> </v>
      </c>
      <c r="I236" s="90"/>
      <c r="J236" s="87"/>
      <c r="K236" s="51"/>
      <c r="L236" s="96" t="str">
        <f t="shared" si="38"/>
        <v xml:space="preserve"> </v>
      </c>
      <c r="M236" s="64" t="str">
        <f>IF(E236=0," ",IF(D236="Hayır",VLOOKUP(H236,Katsayı!$A$1:$B$197,2),IF(D236="Evet",VLOOKUP(H236,Katsayı!$A$199:$B$235,2),0)))</f>
        <v xml:space="preserve"> </v>
      </c>
      <c r="N236" s="82" t="str">
        <f t="shared" si="32"/>
        <v xml:space="preserve"> </v>
      </c>
      <c r="O236" s="83" t="str">
        <f t="shared" si="33"/>
        <v xml:space="preserve"> </v>
      </c>
      <c r="P236" s="83" t="str">
        <f t="shared" si="39"/>
        <v xml:space="preserve"> </v>
      </c>
      <c r="Q236" s="83" t="str">
        <f t="shared" si="34"/>
        <v xml:space="preserve"> </v>
      </c>
      <c r="R236" s="82" t="str">
        <f t="shared" si="35"/>
        <v xml:space="preserve"> </v>
      </c>
      <c r="S236" s="82" t="str">
        <f t="shared" si="36"/>
        <v xml:space="preserve"> </v>
      </c>
      <c r="T236" s="84" t="str">
        <f t="shared" si="37"/>
        <v xml:space="preserve"> </v>
      </c>
      <c r="U236" s="77"/>
      <c r="V236" s="78"/>
      <c r="Z236" s="80"/>
      <c r="AA236" s="80"/>
      <c r="AB236" s="80"/>
    </row>
    <row r="237" spans="1:28" s="79" customFormat="1" ht="15" customHeight="1" x14ac:dyDescent="0.2">
      <c r="A237" s="46"/>
      <c r="B237" s="85"/>
      <c r="C237" s="48"/>
      <c r="D237" s="48"/>
      <c r="E237" s="86"/>
      <c r="F237" s="49"/>
      <c r="G237" s="94" t="str">
        <f t="shared" si="30"/>
        <v xml:space="preserve"> </v>
      </c>
      <c r="H237" s="88" t="str">
        <f t="shared" si="31"/>
        <v xml:space="preserve"> </v>
      </c>
      <c r="I237" s="90"/>
      <c r="J237" s="87"/>
      <c r="K237" s="51"/>
      <c r="L237" s="96" t="str">
        <f t="shared" si="38"/>
        <v xml:space="preserve"> </v>
      </c>
      <c r="M237" s="64" t="str">
        <f>IF(E237=0," ",IF(D237="Hayır",VLOOKUP(H237,Katsayı!$A$1:$B$197,2),IF(D237="Evet",VLOOKUP(H237,Katsayı!$A$199:$B$235,2),0)))</f>
        <v xml:space="preserve"> </v>
      </c>
      <c r="N237" s="82" t="str">
        <f t="shared" si="32"/>
        <v xml:space="preserve"> </v>
      </c>
      <c r="O237" s="83" t="str">
        <f t="shared" si="33"/>
        <v xml:space="preserve"> </v>
      </c>
      <c r="P237" s="83" t="str">
        <f t="shared" si="39"/>
        <v xml:space="preserve"> </v>
      </c>
      <c r="Q237" s="83" t="str">
        <f t="shared" si="34"/>
        <v xml:space="preserve"> </v>
      </c>
      <c r="R237" s="82" t="str">
        <f t="shared" si="35"/>
        <v xml:space="preserve"> </v>
      </c>
      <c r="S237" s="82" t="str">
        <f t="shared" si="36"/>
        <v xml:space="preserve"> </v>
      </c>
      <c r="T237" s="84" t="str">
        <f t="shared" si="37"/>
        <v xml:space="preserve"> </v>
      </c>
      <c r="U237" s="77"/>
      <c r="V237" s="78"/>
      <c r="Z237" s="80"/>
      <c r="AA237" s="80"/>
      <c r="AB237" s="80"/>
    </row>
    <row r="238" spans="1:28" s="79" customFormat="1" ht="15" customHeight="1" x14ac:dyDescent="0.2">
      <c r="A238" s="46"/>
      <c r="B238" s="85"/>
      <c r="C238" s="48"/>
      <c r="D238" s="48"/>
      <c r="E238" s="86"/>
      <c r="F238" s="49"/>
      <c r="G238" s="94" t="str">
        <f t="shared" si="30"/>
        <v xml:space="preserve"> </v>
      </c>
      <c r="H238" s="88" t="str">
        <f t="shared" si="31"/>
        <v xml:space="preserve"> </v>
      </c>
      <c r="I238" s="90"/>
      <c r="J238" s="87"/>
      <c r="K238" s="51"/>
      <c r="L238" s="96" t="str">
        <f t="shared" si="38"/>
        <v xml:space="preserve"> </v>
      </c>
      <c r="M238" s="64" t="str">
        <f>IF(E238=0," ",IF(D238="Hayır",VLOOKUP(H238,Katsayı!$A$1:$B$197,2),IF(D238="Evet",VLOOKUP(H238,Katsayı!$A$199:$B$235,2),0)))</f>
        <v xml:space="preserve"> </v>
      </c>
      <c r="N238" s="82" t="str">
        <f t="shared" si="32"/>
        <v xml:space="preserve"> </v>
      </c>
      <c r="O238" s="83" t="str">
        <f t="shared" si="33"/>
        <v xml:space="preserve"> </v>
      </c>
      <c r="P238" s="83" t="str">
        <f t="shared" si="39"/>
        <v xml:space="preserve"> </v>
      </c>
      <c r="Q238" s="83" t="str">
        <f t="shared" si="34"/>
        <v xml:space="preserve"> </v>
      </c>
      <c r="R238" s="82" t="str">
        <f t="shared" si="35"/>
        <v xml:space="preserve"> </v>
      </c>
      <c r="S238" s="82" t="str">
        <f t="shared" si="36"/>
        <v xml:space="preserve"> </v>
      </c>
      <c r="T238" s="84" t="str">
        <f t="shared" si="37"/>
        <v xml:space="preserve"> </v>
      </c>
      <c r="U238" s="77"/>
      <c r="V238" s="78"/>
      <c r="Z238" s="80"/>
      <c r="AA238" s="80"/>
      <c r="AB238" s="80"/>
    </row>
    <row r="239" spans="1:28" s="79" customFormat="1" ht="15" customHeight="1" x14ac:dyDescent="0.2">
      <c r="A239" s="46"/>
      <c r="B239" s="85"/>
      <c r="C239" s="48"/>
      <c r="D239" s="48"/>
      <c r="E239" s="86"/>
      <c r="F239" s="49"/>
      <c r="G239" s="94" t="str">
        <f t="shared" si="30"/>
        <v xml:space="preserve"> </v>
      </c>
      <c r="H239" s="88" t="str">
        <f t="shared" si="31"/>
        <v xml:space="preserve"> </v>
      </c>
      <c r="I239" s="90"/>
      <c r="J239" s="87"/>
      <c r="K239" s="51"/>
      <c r="L239" s="96" t="str">
        <f t="shared" si="38"/>
        <v xml:space="preserve"> </v>
      </c>
      <c r="M239" s="64" t="str">
        <f>IF(E239=0," ",IF(D239="Hayır",VLOOKUP(H239,Katsayı!$A$1:$B$197,2),IF(D239="Evet",VLOOKUP(H239,Katsayı!$A$199:$B$235,2),0)))</f>
        <v xml:space="preserve"> </v>
      </c>
      <c r="N239" s="82" t="str">
        <f t="shared" si="32"/>
        <v xml:space="preserve"> </v>
      </c>
      <c r="O239" s="83" t="str">
        <f t="shared" si="33"/>
        <v xml:space="preserve"> </v>
      </c>
      <c r="P239" s="83" t="str">
        <f t="shared" si="39"/>
        <v xml:space="preserve"> </v>
      </c>
      <c r="Q239" s="83" t="str">
        <f t="shared" si="34"/>
        <v xml:space="preserve"> </v>
      </c>
      <c r="R239" s="82" t="str">
        <f t="shared" si="35"/>
        <v xml:space="preserve"> </v>
      </c>
      <c r="S239" s="82" t="str">
        <f t="shared" si="36"/>
        <v xml:space="preserve"> </v>
      </c>
      <c r="T239" s="84" t="str">
        <f t="shared" si="37"/>
        <v xml:space="preserve"> </v>
      </c>
      <c r="U239" s="77"/>
      <c r="V239" s="78"/>
      <c r="Z239" s="80"/>
      <c r="AA239" s="80"/>
      <c r="AB239" s="80"/>
    </row>
    <row r="240" spans="1:28" s="79" customFormat="1" ht="15" customHeight="1" x14ac:dyDescent="0.2">
      <c r="A240" s="46"/>
      <c r="B240" s="85"/>
      <c r="C240" s="48"/>
      <c r="D240" s="48"/>
      <c r="E240" s="86"/>
      <c r="F240" s="49"/>
      <c r="G240" s="94" t="str">
        <f t="shared" si="30"/>
        <v xml:space="preserve"> </v>
      </c>
      <c r="H240" s="88" t="str">
        <f t="shared" si="31"/>
        <v xml:space="preserve"> </v>
      </c>
      <c r="I240" s="90"/>
      <c r="J240" s="87"/>
      <c r="K240" s="51"/>
      <c r="L240" s="96" t="str">
        <f t="shared" si="38"/>
        <v xml:space="preserve"> </v>
      </c>
      <c r="M240" s="64" t="str">
        <f>IF(E240=0," ",IF(D240="Hayır",VLOOKUP(H240,Katsayı!$A$1:$B$197,2),IF(D240="Evet",VLOOKUP(H240,Katsayı!$A$199:$B$235,2),0)))</f>
        <v xml:space="preserve"> </v>
      </c>
      <c r="N240" s="82" t="str">
        <f t="shared" si="32"/>
        <v xml:space="preserve"> </v>
      </c>
      <c r="O240" s="83" t="str">
        <f t="shared" si="33"/>
        <v xml:space="preserve"> </v>
      </c>
      <c r="P240" s="83" t="str">
        <f t="shared" si="39"/>
        <v xml:space="preserve"> </v>
      </c>
      <c r="Q240" s="83" t="str">
        <f t="shared" si="34"/>
        <v xml:space="preserve"> </v>
      </c>
      <c r="R240" s="82" t="str">
        <f t="shared" si="35"/>
        <v xml:space="preserve"> </v>
      </c>
      <c r="S240" s="82" t="str">
        <f t="shared" si="36"/>
        <v xml:space="preserve"> </v>
      </c>
      <c r="T240" s="84" t="str">
        <f t="shared" si="37"/>
        <v xml:space="preserve"> </v>
      </c>
      <c r="U240" s="77"/>
      <c r="V240" s="78"/>
      <c r="Z240" s="80"/>
      <c r="AA240" s="80"/>
      <c r="AB240" s="80"/>
    </row>
    <row r="241" spans="1:28" s="79" customFormat="1" ht="15" customHeight="1" x14ac:dyDescent="0.2">
      <c r="A241" s="46"/>
      <c r="B241" s="85"/>
      <c r="C241" s="48"/>
      <c r="D241" s="48"/>
      <c r="E241" s="86"/>
      <c r="F241" s="49"/>
      <c r="G241" s="94" t="str">
        <f t="shared" si="30"/>
        <v xml:space="preserve"> </v>
      </c>
      <c r="H241" s="88" t="str">
        <f t="shared" si="31"/>
        <v xml:space="preserve"> </v>
      </c>
      <c r="I241" s="90"/>
      <c r="J241" s="87"/>
      <c r="K241" s="51"/>
      <c r="L241" s="96" t="str">
        <f t="shared" si="38"/>
        <v xml:space="preserve"> </v>
      </c>
      <c r="M241" s="64" t="str">
        <f>IF(E241=0," ",IF(D241="Hayır",VLOOKUP(H241,Katsayı!$A$1:$B$197,2),IF(D241="Evet",VLOOKUP(H241,Katsayı!$A$199:$B$235,2),0)))</f>
        <v xml:space="preserve"> </v>
      </c>
      <c r="N241" s="82" t="str">
        <f t="shared" si="32"/>
        <v xml:space="preserve"> </v>
      </c>
      <c r="O241" s="83" t="str">
        <f t="shared" si="33"/>
        <v xml:space="preserve"> </v>
      </c>
      <c r="P241" s="83" t="str">
        <f t="shared" si="39"/>
        <v xml:space="preserve"> </v>
      </c>
      <c r="Q241" s="83" t="str">
        <f t="shared" si="34"/>
        <v xml:space="preserve"> </v>
      </c>
      <c r="R241" s="82" t="str">
        <f t="shared" si="35"/>
        <v xml:space="preserve"> </v>
      </c>
      <c r="S241" s="82" t="str">
        <f t="shared" si="36"/>
        <v xml:space="preserve"> </v>
      </c>
      <c r="T241" s="84" t="str">
        <f t="shared" si="37"/>
        <v xml:space="preserve"> </v>
      </c>
      <c r="U241" s="77"/>
      <c r="V241" s="78"/>
      <c r="Z241" s="80"/>
      <c r="AA241" s="80"/>
      <c r="AB241" s="80"/>
    </row>
    <row r="242" spans="1:28" s="79" customFormat="1" ht="15" customHeight="1" x14ac:dyDescent="0.2">
      <c r="A242" s="46"/>
      <c r="B242" s="85"/>
      <c r="C242" s="48"/>
      <c r="D242" s="48"/>
      <c r="E242" s="86"/>
      <c r="F242" s="49"/>
      <c r="G242" s="94" t="str">
        <f t="shared" si="30"/>
        <v xml:space="preserve"> </v>
      </c>
      <c r="H242" s="88" t="str">
        <f t="shared" si="31"/>
        <v xml:space="preserve"> </v>
      </c>
      <c r="I242" s="90"/>
      <c r="J242" s="87"/>
      <c r="K242" s="51"/>
      <c r="L242" s="96" t="str">
        <f t="shared" si="38"/>
        <v xml:space="preserve"> </v>
      </c>
      <c r="M242" s="64" t="str">
        <f>IF(E242=0," ",IF(D242="Hayır",VLOOKUP(H242,Katsayı!$A$1:$B$197,2),IF(D242="Evet",VLOOKUP(H242,Katsayı!$A$199:$B$235,2),0)))</f>
        <v xml:space="preserve"> </v>
      </c>
      <c r="N242" s="82" t="str">
        <f t="shared" si="32"/>
        <v xml:space="preserve"> </v>
      </c>
      <c r="O242" s="83" t="str">
        <f t="shared" si="33"/>
        <v xml:space="preserve"> </v>
      </c>
      <c r="P242" s="83" t="str">
        <f t="shared" si="39"/>
        <v xml:space="preserve"> </v>
      </c>
      <c r="Q242" s="83" t="str">
        <f t="shared" si="34"/>
        <v xml:space="preserve"> </v>
      </c>
      <c r="R242" s="82" t="str">
        <f t="shared" si="35"/>
        <v xml:space="preserve"> </v>
      </c>
      <c r="S242" s="82" t="str">
        <f t="shared" si="36"/>
        <v xml:space="preserve"> </v>
      </c>
      <c r="T242" s="84" t="str">
        <f t="shared" si="37"/>
        <v xml:space="preserve"> </v>
      </c>
      <c r="U242" s="77"/>
      <c r="V242" s="78"/>
      <c r="Z242" s="80"/>
      <c r="AA242" s="80"/>
      <c r="AB242" s="80"/>
    </row>
    <row r="243" spans="1:28" s="79" customFormat="1" ht="15" customHeight="1" x14ac:dyDescent="0.2">
      <c r="A243" s="46"/>
      <c r="B243" s="85"/>
      <c r="C243" s="48"/>
      <c r="D243" s="48"/>
      <c r="E243" s="86"/>
      <c r="F243" s="49"/>
      <c r="G243" s="94" t="str">
        <f t="shared" si="30"/>
        <v xml:space="preserve"> </v>
      </c>
      <c r="H243" s="88" t="str">
        <f t="shared" si="31"/>
        <v xml:space="preserve"> </v>
      </c>
      <c r="I243" s="90"/>
      <c r="J243" s="87"/>
      <c r="K243" s="51"/>
      <c r="L243" s="96" t="str">
        <f t="shared" si="38"/>
        <v xml:space="preserve"> </v>
      </c>
      <c r="M243" s="64" t="str">
        <f>IF(E243=0," ",IF(D243="Hayır",VLOOKUP(H243,Katsayı!$A$1:$B$197,2),IF(D243="Evet",VLOOKUP(H243,Katsayı!$A$199:$B$235,2),0)))</f>
        <v xml:space="preserve"> </v>
      </c>
      <c r="N243" s="82" t="str">
        <f t="shared" si="32"/>
        <v xml:space="preserve"> </v>
      </c>
      <c r="O243" s="83" t="str">
        <f t="shared" si="33"/>
        <v xml:space="preserve"> </v>
      </c>
      <c r="P243" s="83" t="str">
        <f t="shared" si="39"/>
        <v xml:space="preserve"> </v>
      </c>
      <c r="Q243" s="83" t="str">
        <f t="shared" si="34"/>
        <v xml:space="preserve"> </v>
      </c>
      <c r="R243" s="82" t="str">
        <f t="shared" si="35"/>
        <v xml:space="preserve"> </v>
      </c>
      <c r="S243" s="82" t="str">
        <f t="shared" si="36"/>
        <v xml:space="preserve"> </v>
      </c>
      <c r="T243" s="84" t="str">
        <f t="shared" si="37"/>
        <v xml:space="preserve"> </v>
      </c>
      <c r="U243" s="77"/>
      <c r="V243" s="78"/>
      <c r="Z243" s="80"/>
      <c r="AA243" s="80"/>
      <c r="AB243" s="80"/>
    </row>
    <row r="244" spans="1:28" s="79" customFormat="1" ht="15" customHeight="1" x14ac:dyDescent="0.2">
      <c r="A244" s="46"/>
      <c r="B244" s="85"/>
      <c r="C244" s="48"/>
      <c r="D244" s="48"/>
      <c r="E244" s="86"/>
      <c r="F244" s="49"/>
      <c r="G244" s="94" t="str">
        <f t="shared" si="30"/>
        <v xml:space="preserve"> </v>
      </c>
      <c r="H244" s="88" t="str">
        <f t="shared" si="31"/>
        <v xml:space="preserve"> </v>
      </c>
      <c r="I244" s="90"/>
      <c r="J244" s="87"/>
      <c r="K244" s="51"/>
      <c r="L244" s="96" t="str">
        <f t="shared" si="38"/>
        <v xml:space="preserve"> </v>
      </c>
      <c r="M244" s="64" t="str">
        <f>IF(E244=0," ",IF(D244="Hayır",VLOOKUP(H244,Katsayı!$A$1:$B$197,2),IF(D244="Evet",VLOOKUP(H244,Katsayı!$A$199:$B$235,2),0)))</f>
        <v xml:space="preserve"> </v>
      </c>
      <c r="N244" s="82" t="str">
        <f t="shared" si="32"/>
        <v xml:space="preserve"> </v>
      </c>
      <c r="O244" s="83" t="str">
        <f t="shared" si="33"/>
        <v xml:space="preserve"> </v>
      </c>
      <c r="P244" s="83" t="str">
        <f t="shared" si="39"/>
        <v xml:space="preserve"> </v>
      </c>
      <c r="Q244" s="83" t="str">
        <f t="shared" si="34"/>
        <v xml:space="preserve"> </v>
      </c>
      <c r="R244" s="82" t="str">
        <f t="shared" si="35"/>
        <v xml:space="preserve"> </v>
      </c>
      <c r="S244" s="82" t="str">
        <f t="shared" si="36"/>
        <v xml:space="preserve"> </v>
      </c>
      <c r="T244" s="84" t="str">
        <f t="shared" si="37"/>
        <v xml:space="preserve"> </v>
      </c>
      <c r="U244" s="77"/>
      <c r="V244" s="78"/>
      <c r="Z244" s="80"/>
      <c r="AA244" s="80"/>
      <c r="AB244" s="80"/>
    </row>
    <row r="245" spans="1:28" s="79" customFormat="1" ht="15" customHeight="1" x14ac:dyDescent="0.2">
      <c r="A245" s="46"/>
      <c r="B245" s="85"/>
      <c r="C245" s="48"/>
      <c r="D245" s="48"/>
      <c r="E245" s="86"/>
      <c r="F245" s="49"/>
      <c r="G245" s="94" t="str">
        <f t="shared" si="30"/>
        <v xml:space="preserve"> </v>
      </c>
      <c r="H245" s="88" t="str">
        <f t="shared" si="31"/>
        <v xml:space="preserve"> </v>
      </c>
      <c r="I245" s="90"/>
      <c r="J245" s="87"/>
      <c r="K245" s="51"/>
      <c r="L245" s="96" t="str">
        <f t="shared" si="38"/>
        <v xml:space="preserve"> </v>
      </c>
      <c r="M245" s="64" t="str">
        <f>IF(E245=0," ",IF(D245="Hayır",VLOOKUP(H245,Katsayı!$A$1:$B$197,2),IF(D245="Evet",VLOOKUP(H245,Katsayı!$A$199:$B$235,2),0)))</f>
        <v xml:space="preserve"> </v>
      </c>
      <c r="N245" s="82" t="str">
        <f t="shared" si="32"/>
        <v xml:space="preserve"> </v>
      </c>
      <c r="O245" s="83" t="str">
        <f t="shared" si="33"/>
        <v xml:space="preserve"> </v>
      </c>
      <c r="P245" s="83" t="str">
        <f t="shared" si="39"/>
        <v xml:space="preserve"> </v>
      </c>
      <c r="Q245" s="83" t="str">
        <f t="shared" si="34"/>
        <v xml:space="preserve"> </v>
      </c>
      <c r="R245" s="82" t="str">
        <f t="shared" si="35"/>
        <v xml:space="preserve"> </v>
      </c>
      <c r="S245" s="82" t="str">
        <f t="shared" si="36"/>
        <v xml:space="preserve"> </v>
      </c>
      <c r="T245" s="84" t="str">
        <f t="shared" si="37"/>
        <v xml:space="preserve"> </v>
      </c>
      <c r="U245" s="77"/>
      <c r="V245" s="78"/>
      <c r="Z245" s="80"/>
      <c r="AA245" s="80"/>
      <c r="AB245" s="80"/>
    </row>
    <row r="246" spans="1:28" s="79" customFormat="1" ht="15" customHeight="1" x14ac:dyDescent="0.2">
      <c r="A246" s="46"/>
      <c r="B246" s="85"/>
      <c r="C246" s="48"/>
      <c r="D246" s="48"/>
      <c r="E246" s="86"/>
      <c r="F246" s="49"/>
      <c r="G246" s="94" t="str">
        <f t="shared" si="30"/>
        <v xml:space="preserve"> </v>
      </c>
      <c r="H246" s="88" t="str">
        <f t="shared" si="31"/>
        <v xml:space="preserve"> </v>
      </c>
      <c r="I246" s="90"/>
      <c r="J246" s="87"/>
      <c r="K246" s="51"/>
      <c r="L246" s="96" t="str">
        <f t="shared" si="38"/>
        <v xml:space="preserve"> </v>
      </c>
      <c r="M246" s="64" t="str">
        <f>IF(E246=0," ",IF(D246="Hayır",VLOOKUP(H246,Katsayı!$A$1:$B$197,2),IF(D246="Evet",VLOOKUP(H246,Katsayı!$A$199:$B$235,2),0)))</f>
        <v xml:space="preserve"> </v>
      </c>
      <c r="N246" s="82" t="str">
        <f t="shared" si="32"/>
        <v xml:space="preserve"> </v>
      </c>
      <c r="O246" s="83" t="str">
        <f t="shared" si="33"/>
        <v xml:space="preserve"> </v>
      </c>
      <c r="P246" s="83" t="str">
        <f t="shared" si="39"/>
        <v xml:space="preserve"> </v>
      </c>
      <c r="Q246" s="83" t="str">
        <f t="shared" si="34"/>
        <v xml:space="preserve"> </v>
      </c>
      <c r="R246" s="82" t="str">
        <f t="shared" si="35"/>
        <v xml:space="preserve"> </v>
      </c>
      <c r="S246" s="82" t="str">
        <f t="shared" si="36"/>
        <v xml:space="preserve"> </v>
      </c>
      <c r="T246" s="84" t="str">
        <f t="shared" si="37"/>
        <v xml:space="preserve"> </v>
      </c>
      <c r="U246" s="77"/>
      <c r="V246" s="78"/>
      <c r="Z246" s="80"/>
      <c r="AA246" s="80"/>
      <c r="AB246" s="80"/>
    </row>
    <row r="247" spans="1:28" s="79" customFormat="1" ht="15" customHeight="1" x14ac:dyDescent="0.2">
      <c r="A247" s="46"/>
      <c r="B247" s="85"/>
      <c r="C247" s="48"/>
      <c r="D247" s="48"/>
      <c r="E247" s="86"/>
      <c r="F247" s="49"/>
      <c r="G247" s="94" t="str">
        <f t="shared" si="30"/>
        <v xml:space="preserve"> </v>
      </c>
      <c r="H247" s="88" t="str">
        <f t="shared" si="31"/>
        <v xml:space="preserve"> </v>
      </c>
      <c r="I247" s="90"/>
      <c r="J247" s="87"/>
      <c r="K247" s="51"/>
      <c r="L247" s="96" t="str">
        <f t="shared" si="38"/>
        <v xml:space="preserve"> </v>
      </c>
      <c r="M247" s="64" t="str">
        <f>IF(E247=0," ",IF(D247="Hayır",VLOOKUP(H247,Katsayı!$A$1:$B$197,2),IF(D247="Evet",VLOOKUP(H247,Katsayı!$A$199:$B$235,2),0)))</f>
        <v xml:space="preserve"> </v>
      </c>
      <c r="N247" s="82" t="str">
        <f t="shared" si="32"/>
        <v xml:space="preserve"> </v>
      </c>
      <c r="O247" s="83" t="str">
        <f t="shared" si="33"/>
        <v xml:space="preserve"> </v>
      </c>
      <c r="P247" s="83" t="str">
        <f t="shared" si="39"/>
        <v xml:space="preserve"> </v>
      </c>
      <c r="Q247" s="83" t="str">
        <f t="shared" si="34"/>
        <v xml:space="preserve"> </v>
      </c>
      <c r="R247" s="82" t="str">
        <f t="shared" si="35"/>
        <v xml:space="preserve"> </v>
      </c>
      <c r="S247" s="82" t="str">
        <f t="shared" si="36"/>
        <v xml:space="preserve"> </v>
      </c>
      <c r="T247" s="84" t="str">
        <f t="shared" si="37"/>
        <v xml:space="preserve"> </v>
      </c>
      <c r="U247" s="77"/>
      <c r="V247" s="78"/>
      <c r="Z247" s="80"/>
      <c r="AA247" s="80"/>
      <c r="AB247" s="80"/>
    </row>
    <row r="248" spans="1:28" s="79" customFormat="1" ht="15" customHeight="1" x14ac:dyDescent="0.2">
      <c r="A248" s="46"/>
      <c r="B248" s="85"/>
      <c r="C248" s="48"/>
      <c r="D248" s="48"/>
      <c r="E248" s="86"/>
      <c r="F248" s="49"/>
      <c r="G248" s="94" t="str">
        <f t="shared" si="30"/>
        <v xml:space="preserve"> </v>
      </c>
      <c r="H248" s="88" t="str">
        <f t="shared" si="31"/>
        <v xml:space="preserve"> </v>
      </c>
      <c r="I248" s="90"/>
      <c r="J248" s="87"/>
      <c r="K248" s="51"/>
      <c r="L248" s="96" t="str">
        <f t="shared" si="38"/>
        <v xml:space="preserve"> </v>
      </c>
      <c r="M248" s="64" t="str">
        <f>IF(E248=0," ",IF(D248="Hayır",VLOOKUP(H248,Katsayı!$A$1:$B$197,2),IF(D248="Evet",VLOOKUP(H248,Katsayı!$A$199:$B$235,2),0)))</f>
        <v xml:space="preserve"> </v>
      </c>
      <c r="N248" s="82" t="str">
        <f t="shared" si="32"/>
        <v xml:space="preserve"> </v>
      </c>
      <c r="O248" s="83" t="str">
        <f t="shared" si="33"/>
        <v xml:space="preserve"> </v>
      </c>
      <c r="P248" s="83" t="str">
        <f t="shared" si="39"/>
        <v xml:space="preserve"> </v>
      </c>
      <c r="Q248" s="83" t="str">
        <f t="shared" si="34"/>
        <v xml:space="preserve"> </v>
      </c>
      <c r="R248" s="82" t="str">
        <f t="shared" si="35"/>
        <v xml:space="preserve"> </v>
      </c>
      <c r="S248" s="82" t="str">
        <f t="shared" si="36"/>
        <v xml:space="preserve"> </v>
      </c>
      <c r="T248" s="84" t="str">
        <f t="shared" si="37"/>
        <v xml:space="preserve"> </v>
      </c>
      <c r="U248" s="77"/>
      <c r="V248" s="78"/>
      <c r="Z248" s="80"/>
      <c r="AA248" s="80"/>
      <c r="AB248" s="80"/>
    </row>
    <row r="249" spans="1:28" s="79" customFormat="1" ht="15" customHeight="1" x14ac:dyDescent="0.2">
      <c r="A249" s="46"/>
      <c r="B249" s="85"/>
      <c r="C249" s="48"/>
      <c r="D249" s="48"/>
      <c r="E249" s="86"/>
      <c r="F249" s="49"/>
      <c r="G249" s="94" t="str">
        <f t="shared" si="30"/>
        <v xml:space="preserve"> </v>
      </c>
      <c r="H249" s="88" t="str">
        <f t="shared" si="31"/>
        <v xml:space="preserve"> </v>
      </c>
      <c r="I249" s="90"/>
      <c r="J249" s="87"/>
      <c r="K249" s="51"/>
      <c r="L249" s="96" t="str">
        <f t="shared" si="38"/>
        <v xml:space="preserve"> </v>
      </c>
      <c r="M249" s="64" t="str">
        <f>IF(E249=0," ",IF(D249="Hayır",VLOOKUP(H249,Katsayı!$A$1:$B$197,2),IF(D249="Evet",VLOOKUP(H249,Katsayı!$A$199:$B$235,2),0)))</f>
        <v xml:space="preserve"> </v>
      </c>
      <c r="N249" s="82" t="str">
        <f t="shared" si="32"/>
        <v xml:space="preserve"> </v>
      </c>
      <c r="O249" s="83" t="str">
        <f t="shared" si="33"/>
        <v xml:space="preserve"> </v>
      </c>
      <c r="P249" s="83" t="str">
        <f t="shared" si="39"/>
        <v xml:space="preserve"> </v>
      </c>
      <c r="Q249" s="83" t="str">
        <f t="shared" si="34"/>
        <v xml:space="preserve"> </v>
      </c>
      <c r="R249" s="82" t="str">
        <f t="shared" si="35"/>
        <v xml:space="preserve"> </v>
      </c>
      <c r="S249" s="82" t="str">
        <f t="shared" si="36"/>
        <v xml:space="preserve"> </v>
      </c>
      <c r="T249" s="84" t="str">
        <f t="shared" si="37"/>
        <v xml:space="preserve"> </v>
      </c>
      <c r="U249" s="77"/>
      <c r="V249" s="78"/>
      <c r="Z249" s="80"/>
      <c r="AA249" s="80"/>
      <c r="AB249" s="80"/>
    </row>
    <row r="250" spans="1:28" s="79" customFormat="1" ht="15" customHeight="1" x14ac:dyDescent="0.2">
      <c r="A250" s="46"/>
      <c r="B250" s="85"/>
      <c r="C250" s="48"/>
      <c r="D250" s="48"/>
      <c r="E250" s="86"/>
      <c r="F250" s="49"/>
      <c r="G250" s="94" t="str">
        <f t="shared" si="30"/>
        <v xml:space="preserve"> </v>
      </c>
      <c r="H250" s="88" t="str">
        <f t="shared" si="31"/>
        <v xml:space="preserve"> </v>
      </c>
      <c r="I250" s="90"/>
      <c r="J250" s="87"/>
      <c r="K250" s="51"/>
      <c r="L250" s="96" t="str">
        <f t="shared" si="38"/>
        <v xml:space="preserve"> </v>
      </c>
      <c r="M250" s="64" t="str">
        <f>IF(E250=0," ",IF(D250="Hayır",VLOOKUP(H250,Katsayı!$A$1:$B$197,2),IF(D250="Evet",VLOOKUP(H250,Katsayı!$A$199:$B$235,2),0)))</f>
        <v xml:space="preserve"> </v>
      </c>
      <c r="N250" s="82" t="str">
        <f t="shared" si="32"/>
        <v xml:space="preserve"> </v>
      </c>
      <c r="O250" s="83" t="str">
        <f t="shared" si="33"/>
        <v xml:space="preserve"> </v>
      </c>
      <c r="P250" s="83" t="str">
        <f t="shared" si="39"/>
        <v xml:space="preserve"> </v>
      </c>
      <c r="Q250" s="83" t="str">
        <f t="shared" si="34"/>
        <v xml:space="preserve"> </v>
      </c>
      <c r="R250" s="82" t="str">
        <f t="shared" si="35"/>
        <v xml:space="preserve"> </v>
      </c>
      <c r="S250" s="82" t="str">
        <f t="shared" si="36"/>
        <v xml:space="preserve"> </v>
      </c>
      <c r="T250" s="84" t="str">
        <f t="shared" si="37"/>
        <v xml:space="preserve"> </v>
      </c>
      <c r="U250" s="77"/>
      <c r="V250" s="78"/>
      <c r="Z250" s="80"/>
      <c r="AA250" s="80"/>
      <c r="AB250" s="80"/>
    </row>
    <row r="251" spans="1:28" s="79" customFormat="1" ht="15" customHeight="1" x14ac:dyDescent="0.2">
      <c r="A251" s="46"/>
      <c r="B251" s="47"/>
      <c r="C251" s="48"/>
      <c r="D251" s="48"/>
      <c r="E251" s="86"/>
      <c r="F251" s="50"/>
      <c r="G251" s="94" t="str">
        <f t="shared" si="30"/>
        <v xml:space="preserve"> </v>
      </c>
      <c r="H251" s="88" t="str">
        <f t="shared" si="31"/>
        <v xml:space="preserve"> </v>
      </c>
      <c r="I251" s="90"/>
      <c r="J251" s="81"/>
      <c r="K251" s="51"/>
      <c r="L251" s="96" t="str">
        <f t="shared" si="38"/>
        <v xml:space="preserve"> </v>
      </c>
      <c r="M251" s="64" t="str">
        <f>IF(E251=0," ",IF(D251="Hayır",VLOOKUP(H251,Katsayı!$A$1:$B$197,2),IF(D251="Evet",VLOOKUP(H251,Katsayı!$A$199:$B$235,2),0)))</f>
        <v xml:space="preserve"> </v>
      </c>
      <c r="N251" s="82" t="str">
        <f t="shared" si="32"/>
        <v xml:space="preserve"> </v>
      </c>
      <c r="O251" s="83" t="str">
        <f t="shared" si="33"/>
        <v xml:space="preserve"> </v>
      </c>
      <c r="P251" s="83" t="str">
        <f t="shared" si="39"/>
        <v xml:space="preserve"> </v>
      </c>
      <c r="Q251" s="83" t="str">
        <f t="shared" si="34"/>
        <v xml:space="preserve"> </v>
      </c>
      <c r="R251" s="82" t="str">
        <f t="shared" si="35"/>
        <v xml:space="preserve"> </v>
      </c>
      <c r="S251" s="82" t="str">
        <f t="shared" si="36"/>
        <v xml:space="preserve"> </v>
      </c>
      <c r="T251" s="84" t="str">
        <f t="shared" si="37"/>
        <v xml:space="preserve"> </v>
      </c>
      <c r="U251" s="77"/>
      <c r="V251" s="78"/>
      <c r="Z251" s="80"/>
      <c r="AA251" s="80"/>
      <c r="AB251" s="80"/>
    </row>
    <row r="252" spans="1:28" s="79" customFormat="1" ht="15" customHeight="1" x14ac:dyDescent="0.2">
      <c r="A252" s="46"/>
      <c r="B252" s="47"/>
      <c r="C252" s="48"/>
      <c r="D252" s="48"/>
      <c r="E252" s="58"/>
      <c r="F252" s="50"/>
      <c r="G252" s="94" t="str">
        <f t="shared" si="30"/>
        <v xml:space="preserve"> </v>
      </c>
      <c r="H252" s="88" t="str">
        <f t="shared" si="31"/>
        <v xml:space="preserve"> </v>
      </c>
      <c r="I252" s="90"/>
      <c r="J252" s="81"/>
      <c r="K252" s="51"/>
      <c r="L252" s="96" t="str">
        <f t="shared" si="38"/>
        <v xml:space="preserve"> </v>
      </c>
      <c r="M252" s="64" t="str">
        <f>IF(E252=0," ",IF(D252="Hayır",VLOOKUP(H252,Katsayı!$A$1:$B$197,2),IF(D252="Evet",VLOOKUP(H252,Katsayı!$A$199:$B$235,2),0)))</f>
        <v xml:space="preserve"> </v>
      </c>
      <c r="N252" s="82" t="str">
        <f t="shared" si="32"/>
        <v xml:space="preserve"> </v>
      </c>
      <c r="O252" s="83" t="str">
        <f t="shared" si="33"/>
        <v xml:space="preserve"> </v>
      </c>
      <c r="P252" s="83" t="str">
        <f t="shared" si="39"/>
        <v xml:space="preserve"> </v>
      </c>
      <c r="Q252" s="83" t="str">
        <f t="shared" si="34"/>
        <v xml:space="preserve"> </v>
      </c>
      <c r="R252" s="82" t="str">
        <f t="shared" si="35"/>
        <v xml:space="preserve"> </v>
      </c>
      <c r="S252" s="82" t="str">
        <f t="shared" si="36"/>
        <v xml:space="preserve"> </v>
      </c>
      <c r="T252" s="84" t="str">
        <f t="shared" si="37"/>
        <v xml:space="preserve"> </v>
      </c>
      <c r="U252" s="77"/>
      <c r="V252" s="78"/>
      <c r="Z252" s="80"/>
      <c r="AA252" s="80"/>
      <c r="AB252" s="80"/>
    </row>
    <row r="253" spans="1:28" s="79" customFormat="1" ht="15" customHeight="1" x14ac:dyDescent="0.2">
      <c r="A253" s="46"/>
      <c r="B253" s="47"/>
      <c r="C253" s="48"/>
      <c r="D253" s="48"/>
      <c r="E253" s="58"/>
      <c r="F253" s="49"/>
      <c r="G253" s="94" t="str">
        <f t="shared" si="30"/>
        <v xml:space="preserve"> </v>
      </c>
      <c r="H253" s="88" t="str">
        <f t="shared" si="31"/>
        <v xml:space="preserve"> </v>
      </c>
      <c r="I253" s="90"/>
      <c r="J253" s="81"/>
      <c r="K253" s="51"/>
      <c r="L253" s="96" t="str">
        <f t="shared" si="38"/>
        <v xml:space="preserve"> </v>
      </c>
      <c r="M253" s="64" t="str">
        <f>IF(E253=0," ",IF(D253="Hayır",VLOOKUP(H253,Katsayı!$A$1:$B$197,2),IF(D253="Evet",VLOOKUP(H253,Katsayı!$A$199:$B$235,2),0)))</f>
        <v xml:space="preserve"> </v>
      </c>
      <c r="N253" s="82" t="str">
        <f t="shared" si="32"/>
        <v xml:space="preserve"> </v>
      </c>
      <c r="O253" s="83" t="str">
        <f t="shared" si="33"/>
        <v xml:space="preserve"> </v>
      </c>
      <c r="P253" s="83" t="str">
        <f t="shared" si="39"/>
        <v xml:space="preserve"> </v>
      </c>
      <c r="Q253" s="83" t="str">
        <f t="shared" si="34"/>
        <v xml:space="preserve"> </v>
      </c>
      <c r="R253" s="82" t="str">
        <f t="shared" si="35"/>
        <v xml:space="preserve"> </v>
      </c>
      <c r="S253" s="82" t="str">
        <f t="shared" si="36"/>
        <v xml:space="preserve"> </v>
      </c>
      <c r="T253" s="84" t="str">
        <f t="shared" si="37"/>
        <v xml:space="preserve"> </v>
      </c>
      <c r="U253" s="77"/>
      <c r="V253" s="78"/>
      <c r="Z253" s="80"/>
      <c r="AA253" s="80"/>
      <c r="AB253" s="80"/>
    </row>
    <row r="254" spans="1:28" s="79" customFormat="1" ht="15" customHeight="1" x14ac:dyDescent="0.2">
      <c r="A254" s="46"/>
      <c r="B254" s="47"/>
      <c r="C254" s="48"/>
      <c r="D254" s="48"/>
      <c r="E254" s="58"/>
      <c r="F254" s="49"/>
      <c r="G254" s="94" t="str">
        <f t="shared" si="30"/>
        <v xml:space="preserve"> </v>
      </c>
      <c r="H254" s="88" t="str">
        <f t="shared" si="31"/>
        <v xml:space="preserve"> </v>
      </c>
      <c r="I254" s="90"/>
      <c r="J254" s="81"/>
      <c r="K254" s="51"/>
      <c r="L254" s="96" t="str">
        <f t="shared" si="38"/>
        <v xml:space="preserve"> </v>
      </c>
      <c r="M254" s="64" t="str">
        <f>IF(E254=0," ",IF(D254="Hayır",VLOOKUP(H254,Katsayı!$A$1:$B$197,2),IF(D254="Evet",VLOOKUP(H254,Katsayı!$A$199:$B$235,2),0)))</f>
        <v xml:space="preserve"> </v>
      </c>
      <c r="N254" s="82" t="str">
        <f t="shared" si="32"/>
        <v xml:space="preserve"> </v>
      </c>
      <c r="O254" s="83" t="str">
        <f t="shared" si="33"/>
        <v xml:space="preserve"> </v>
      </c>
      <c r="P254" s="83" t="str">
        <f t="shared" si="39"/>
        <v xml:space="preserve"> </v>
      </c>
      <c r="Q254" s="83" t="str">
        <f t="shared" si="34"/>
        <v xml:space="preserve"> </v>
      </c>
      <c r="R254" s="82" t="str">
        <f t="shared" si="35"/>
        <v xml:space="preserve"> </v>
      </c>
      <c r="S254" s="82" t="str">
        <f t="shared" si="36"/>
        <v xml:space="preserve"> </v>
      </c>
      <c r="T254" s="84" t="str">
        <f t="shared" si="37"/>
        <v xml:space="preserve"> </v>
      </c>
      <c r="U254" s="77"/>
      <c r="V254" s="78"/>
      <c r="Z254" s="80"/>
      <c r="AA254" s="80"/>
      <c r="AB254" s="80"/>
    </row>
    <row r="255" spans="1:28" s="79" customFormat="1" ht="15" customHeight="1" x14ac:dyDescent="0.2">
      <c r="A255" s="46"/>
      <c r="B255" s="47"/>
      <c r="C255" s="48"/>
      <c r="D255" s="48"/>
      <c r="E255" s="58"/>
      <c r="F255" s="49"/>
      <c r="G255" s="94" t="str">
        <f t="shared" si="30"/>
        <v xml:space="preserve"> </v>
      </c>
      <c r="H255" s="88" t="str">
        <f t="shared" si="31"/>
        <v xml:space="preserve"> </v>
      </c>
      <c r="I255" s="90"/>
      <c r="J255" s="81"/>
      <c r="K255" s="51"/>
      <c r="L255" s="96" t="str">
        <f t="shared" si="38"/>
        <v xml:space="preserve"> </v>
      </c>
      <c r="M255" s="64" t="str">
        <f>IF(E255=0," ",IF(D255="Hayır",VLOOKUP(H255,Katsayı!$A$1:$B$197,2),IF(D255="Evet",VLOOKUP(H255,Katsayı!$A$199:$B$235,2),0)))</f>
        <v xml:space="preserve"> </v>
      </c>
      <c r="N255" s="82" t="str">
        <f t="shared" si="32"/>
        <v xml:space="preserve"> </v>
      </c>
      <c r="O255" s="83" t="str">
        <f t="shared" si="33"/>
        <v xml:space="preserve"> </v>
      </c>
      <c r="P255" s="83" t="str">
        <f t="shared" si="39"/>
        <v xml:space="preserve"> </v>
      </c>
      <c r="Q255" s="83" t="str">
        <f t="shared" si="34"/>
        <v xml:space="preserve"> </v>
      </c>
      <c r="R255" s="82" t="str">
        <f t="shared" si="35"/>
        <v xml:space="preserve"> </v>
      </c>
      <c r="S255" s="82" t="str">
        <f t="shared" si="36"/>
        <v xml:space="preserve"> </v>
      </c>
      <c r="T255" s="84" t="str">
        <f t="shared" si="37"/>
        <v xml:space="preserve"> </v>
      </c>
      <c r="U255" s="77"/>
      <c r="V255" s="78"/>
      <c r="Z255" s="80"/>
      <c r="AA255" s="80"/>
      <c r="AB255" s="80"/>
    </row>
    <row r="256" spans="1:28" s="79" customFormat="1" ht="15" customHeight="1" x14ac:dyDescent="0.2">
      <c r="A256" s="46"/>
      <c r="B256" s="47"/>
      <c r="C256" s="48"/>
      <c r="D256" s="48"/>
      <c r="E256" s="58"/>
      <c r="F256" s="49"/>
      <c r="G256" s="94" t="str">
        <f t="shared" si="30"/>
        <v xml:space="preserve"> </v>
      </c>
      <c r="H256" s="88" t="str">
        <f t="shared" si="31"/>
        <v xml:space="preserve"> </v>
      </c>
      <c r="I256" s="90"/>
      <c r="J256" s="81"/>
      <c r="K256" s="51"/>
      <c r="L256" s="96" t="str">
        <f t="shared" si="38"/>
        <v xml:space="preserve"> </v>
      </c>
      <c r="M256" s="64" t="str">
        <f>IF(E256=0," ",IF(D256="Hayır",VLOOKUP(H256,Katsayı!$A$1:$B$197,2),IF(D256="Evet",VLOOKUP(H256,Katsayı!$A$199:$B$235,2),0)))</f>
        <v xml:space="preserve"> </v>
      </c>
      <c r="N256" s="82" t="str">
        <f t="shared" si="32"/>
        <v xml:space="preserve"> </v>
      </c>
      <c r="O256" s="83" t="str">
        <f t="shared" si="33"/>
        <v xml:space="preserve"> </v>
      </c>
      <c r="P256" s="83" t="str">
        <f t="shared" si="39"/>
        <v xml:space="preserve"> </v>
      </c>
      <c r="Q256" s="83" t="str">
        <f t="shared" si="34"/>
        <v xml:space="preserve"> </v>
      </c>
      <c r="R256" s="82" t="str">
        <f t="shared" si="35"/>
        <v xml:space="preserve"> </v>
      </c>
      <c r="S256" s="82" t="str">
        <f t="shared" si="36"/>
        <v xml:space="preserve"> </v>
      </c>
      <c r="T256" s="84" t="str">
        <f t="shared" si="37"/>
        <v xml:space="preserve"> </v>
      </c>
      <c r="U256" s="77"/>
      <c r="V256" s="78"/>
      <c r="Z256" s="80"/>
      <c r="AA256" s="80"/>
      <c r="AB256" s="80"/>
    </row>
    <row r="257" spans="1:28" s="79" customFormat="1" ht="15" customHeight="1" x14ac:dyDescent="0.2">
      <c r="A257" s="46"/>
      <c r="B257" s="47"/>
      <c r="C257" s="48"/>
      <c r="D257" s="48"/>
      <c r="E257" s="58"/>
      <c r="F257" s="49"/>
      <c r="G257" s="94" t="str">
        <f t="shared" si="30"/>
        <v xml:space="preserve"> </v>
      </c>
      <c r="H257" s="88" t="str">
        <f t="shared" si="31"/>
        <v xml:space="preserve"> </v>
      </c>
      <c r="I257" s="90"/>
      <c r="J257" s="81"/>
      <c r="K257" s="51"/>
      <c r="L257" s="96" t="str">
        <f t="shared" si="38"/>
        <v xml:space="preserve"> </v>
      </c>
      <c r="M257" s="64" t="str">
        <f>IF(E257=0," ",IF(D257="Hayır",VLOOKUP(H257,Katsayı!$A$1:$B$197,2),IF(D257="Evet",VLOOKUP(H257,Katsayı!$A$199:$B$235,2),0)))</f>
        <v xml:space="preserve"> </v>
      </c>
      <c r="N257" s="82" t="str">
        <f t="shared" si="32"/>
        <v xml:space="preserve"> </v>
      </c>
      <c r="O257" s="83" t="str">
        <f t="shared" si="33"/>
        <v xml:space="preserve"> </v>
      </c>
      <c r="P257" s="83" t="str">
        <f t="shared" si="39"/>
        <v xml:space="preserve"> </v>
      </c>
      <c r="Q257" s="83" t="str">
        <f t="shared" si="34"/>
        <v xml:space="preserve"> </v>
      </c>
      <c r="R257" s="82" t="str">
        <f t="shared" si="35"/>
        <v xml:space="preserve"> </v>
      </c>
      <c r="S257" s="82" t="str">
        <f t="shared" si="36"/>
        <v xml:space="preserve"> </v>
      </c>
      <c r="T257" s="84" t="str">
        <f t="shared" si="37"/>
        <v xml:space="preserve"> </v>
      </c>
      <c r="U257" s="77"/>
      <c r="V257" s="78"/>
      <c r="Z257" s="80"/>
      <c r="AA257" s="80"/>
      <c r="AB257" s="80"/>
    </row>
    <row r="258" spans="1:28" s="79" customFormat="1" ht="15" customHeight="1" x14ac:dyDescent="0.2">
      <c r="A258" s="46"/>
      <c r="B258" s="47"/>
      <c r="C258" s="48"/>
      <c r="D258" s="48"/>
      <c r="E258" s="58"/>
      <c r="F258" s="49"/>
      <c r="G258" s="94" t="str">
        <f t="shared" si="30"/>
        <v xml:space="preserve"> </v>
      </c>
      <c r="H258" s="88" t="str">
        <f t="shared" si="31"/>
        <v xml:space="preserve"> </v>
      </c>
      <c r="I258" s="90"/>
      <c r="J258" s="81"/>
      <c r="K258" s="51"/>
      <c r="L258" s="96" t="str">
        <f t="shared" si="38"/>
        <v xml:space="preserve"> </v>
      </c>
      <c r="M258" s="64" t="str">
        <f>IF(E258=0," ",IF(D258="Hayır",VLOOKUP(H258,Katsayı!$A$1:$B$197,2),IF(D258="Evet",VLOOKUP(H258,Katsayı!$A$199:$B$235,2),0)))</f>
        <v xml:space="preserve"> </v>
      </c>
      <c r="N258" s="82" t="str">
        <f t="shared" si="32"/>
        <v xml:space="preserve"> </v>
      </c>
      <c r="O258" s="83" t="str">
        <f t="shared" si="33"/>
        <v xml:space="preserve"> </v>
      </c>
      <c r="P258" s="83" t="str">
        <f t="shared" si="39"/>
        <v xml:space="preserve"> </v>
      </c>
      <c r="Q258" s="83" t="str">
        <f t="shared" si="34"/>
        <v xml:space="preserve"> </v>
      </c>
      <c r="R258" s="82" t="str">
        <f t="shared" si="35"/>
        <v xml:space="preserve"> </v>
      </c>
      <c r="S258" s="82" t="str">
        <f t="shared" si="36"/>
        <v xml:space="preserve"> </v>
      </c>
      <c r="T258" s="84" t="str">
        <f t="shared" si="37"/>
        <v xml:space="preserve"> </v>
      </c>
      <c r="U258" s="77"/>
      <c r="V258" s="78"/>
      <c r="Z258" s="80"/>
      <c r="AA258" s="80"/>
      <c r="AB258" s="80"/>
    </row>
    <row r="259" spans="1:28" s="79" customFormat="1" ht="15" customHeight="1" x14ac:dyDescent="0.2">
      <c r="A259" s="46"/>
      <c r="B259" s="47"/>
      <c r="C259" s="48"/>
      <c r="D259" s="48"/>
      <c r="E259" s="58"/>
      <c r="F259" s="50"/>
      <c r="G259" s="94" t="str">
        <f t="shared" si="30"/>
        <v xml:space="preserve"> </v>
      </c>
      <c r="H259" s="88" t="str">
        <f t="shared" si="31"/>
        <v xml:space="preserve"> </v>
      </c>
      <c r="I259" s="90"/>
      <c r="J259" s="81"/>
      <c r="K259" s="51"/>
      <c r="L259" s="96" t="str">
        <f t="shared" si="38"/>
        <v xml:space="preserve"> </v>
      </c>
      <c r="M259" s="64" t="str">
        <f>IF(E259=0," ",IF(D259="Hayır",VLOOKUP(H259,Katsayı!$A$1:$B$197,2),IF(D259="Evet",VLOOKUP(H259,Katsayı!$A$199:$B$235,2),0)))</f>
        <v xml:space="preserve"> </v>
      </c>
      <c r="N259" s="82" t="str">
        <f t="shared" si="32"/>
        <v xml:space="preserve"> </v>
      </c>
      <c r="O259" s="83" t="str">
        <f t="shared" si="33"/>
        <v xml:space="preserve"> </v>
      </c>
      <c r="P259" s="83" t="str">
        <f t="shared" si="39"/>
        <v xml:space="preserve"> </v>
      </c>
      <c r="Q259" s="83" t="str">
        <f t="shared" si="34"/>
        <v xml:space="preserve"> </v>
      </c>
      <c r="R259" s="82" t="str">
        <f t="shared" si="35"/>
        <v xml:space="preserve"> </v>
      </c>
      <c r="S259" s="82" t="str">
        <f t="shared" si="36"/>
        <v xml:space="preserve"> </v>
      </c>
      <c r="T259" s="84" t="str">
        <f t="shared" si="37"/>
        <v xml:space="preserve"> </v>
      </c>
      <c r="U259" s="77"/>
      <c r="V259" s="78"/>
      <c r="Z259" s="80"/>
      <c r="AA259" s="80"/>
      <c r="AB259" s="80"/>
    </row>
    <row r="260" spans="1:28" s="79" customFormat="1" ht="15" customHeight="1" x14ac:dyDescent="0.2">
      <c r="A260" s="46"/>
      <c r="B260" s="47"/>
      <c r="C260" s="48"/>
      <c r="D260" s="48"/>
      <c r="E260" s="58"/>
      <c r="F260" s="50"/>
      <c r="G260" s="94" t="str">
        <f t="shared" si="30"/>
        <v xml:space="preserve"> </v>
      </c>
      <c r="H260" s="88" t="str">
        <f t="shared" si="31"/>
        <v xml:space="preserve"> </v>
      </c>
      <c r="I260" s="90"/>
      <c r="J260" s="81"/>
      <c r="K260" s="51"/>
      <c r="L260" s="96" t="str">
        <f t="shared" si="38"/>
        <v xml:space="preserve"> </v>
      </c>
      <c r="M260" s="64" t="str">
        <f>IF(E260=0," ",IF(D260="Hayır",VLOOKUP(H260,Katsayı!$A$1:$B$197,2),IF(D260="Evet",VLOOKUP(H260,Katsayı!$A$199:$B$235,2),0)))</f>
        <v xml:space="preserve"> </v>
      </c>
      <c r="N260" s="82" t="str">
        <f t="shared" si="32"/>
        <v xml:space="preserve"> </v>
      </c>
      <c r="O260" s="83" t="str">
        <f t="shared" si="33"/>
        <v xml:space="preserve"> </v>
      </c>
      <c r="P260" s="83" t="str">
        <f t="shared" si="39"/>
        <v xml:space="preserve"> </v>
      </c>
      <c r="Q260" s="83" t="str">
        <f t="shared" si="34"/>
        <v xml:space="preserve"> </v>
      </c>
      <c r="R260" s="82" t="str">
        <f t="shared" si="35"/>
        <v xml:space="preserve"> </v>
      </c>
      <c r="S260" s="82" t="str">
        <f t="shared" si="36"/>
        <v xml:space="preserve"> </v>
      </c>
      <c r="T260" s="84" t="str">
        <f t="shared" si="37"/>
        <v xml:space="preserve"> </v>
      </c>
      <c r="U260" s="77"/>
      <c r="V260" s="78"/>
      <c r="Z260" s="80"/>
      <c r="AA260" s="80"/>
      <c r="AB260" s="80"/>
    </row>
    <row r="261" spans="1:28" s="79" customFormat="1" ht="15" customHeight="1" x14ac:dyDescent="0.2">
      <c r="A261" s="46"/>
      <c r="B261" s="47"/>
      <c r="C261" s="48"/>
      <c r="D261" s="48"/>
      <c r="E261" s="58"/>
      <c r="F261" s="50"/>
      <c r="G261" s="94" t="str">
        <f t="shared" si="30"/>
        <v xml:space="preserve"> </v>
      </c>
      <c r="H261" s="88" t="str">
        <f t="shared" si="31"/>
        <v xml:space="preserve"> </v>
      </c>
      <c r="I261" s="90"/>
      <c r="J261" s="81"/>
      <c r="K261" s="51"/>
      <c r="L261" s="96" t="str">
        <f t="shared" si="38"/>
        <v xml:space="preserve"> </v>
      </c>
      <c r="M261" s="64" t="str">
        <f>IF(E261=0," ",IF(D261="Hayır",VLOOKUP(H261,Katsayı!$A$1:$B$197,2),IF(D261="Evet",VLOOKUP(H261,Katsayı!$A$199:$B$235,2),0)))</f>
        <v xml:space="preserve"> </v>
      </c>
      <c r="N261" s="82" t="str">
        <f t="shared" si="32"/>
        <v xml:space="preserve"> </v>
      </c>
      <c r="O261" s="83" t="str">
        <f t="shared" si="33"/>
        <v xml:space="preserve"> </v>
      </c>
      <c r="P261" s="83" t="str">
        <f t="shared" si="39"/>
        <v xml:space="preserve"> </v>
      </c>
      <c r="Q261" s="83" t="str">
        <f t="shared" si="34"/>
        <v xml:space="preserve"> </v>
      </c>
      <c r="R261" s="82" t="str">
        <f t="shared" si="35"/>
        <v xml:space="preserve"> </v>
      </c>
      <c r="S261" s="82" t="str">
        <f t="shared" si="36"/>
        <v xml:space="preserve"> </v>
      </c>
      <c r="T261" s="84" t="str">
        <f t="shared" si="37"/>
        <v xml:space="preserve"> </v>
      </c>
      <c r="U261" s="77"/>
      <c r="V261" s="78"/>
      <c r="Z261" s="80"/>
      <c r="AA261" s="80"/>
      <c r="AB261" s="80"/>
    </row>
    <row r="262" spans="1:28" s="79" customFormat="1" ht="15" customHeight="1" x14ac:dyDescent="0.2">
      <c r="A262" s="46"/>
      <c r="B262" s="47"/>
      <c r="C262" s="48"/>
      <c r="D262" s="48"/>
      <c r="E262" s="58"/>
      <c r="F262" s="50"/>
      <c r="G262" s="94" t="str">
        <f t="shared" si="30"/>
        <v xml:space="preserve"> </v>
      </c>
      <c r="H262" s="88" t="str">
        <f t="shared" si="31"/>
        <v xml:space="preserve"> </v>
      </c>
      <c r="I262" s="90"/>
      <c r="J262" s="81"/>
      <c r="K262" s="51"/>
      <c r="L262" s="96" t="str">
        <f t="shared" si="38"/>
        <v xml:space="preserve"> </v>
      </c>
      <c r="M262" s="64" t="str">
        <f>IF(E262=0," ",IF(D262="Hayır",VLOOKUP(H262,Katsayı!$A$1:$B$197,2),IF(D262="Evet",VLOOKUP(H262,Katsayı!$A$199:$B$235,2),0)))</f>
        <v xml:space="preserve"> </v>
      </c>
      <c r="N262" s="82" t="str">
        <f t="shared" si="32"/>
        <v xml:space="preserve"> </v>
      </c>
      <c r="O262" s="83" t="str">
        <f t="shared" si="33"/>
        <v xml:space="preserve"> </v>
      </c>
      <c r="P262" s="83" t="str">
        <f t="shared" si="39"/>
        <v xml:space="preserve"> </v>
      </c>
      <c r="Q262" s="83" t="str">
        <f t="shared" si="34"/>
        <v xml:space="preserve"> </v>
      </c>
      <c r="R262" s="82" t="str">
        <f t="shared" si="35"/>
        <v xml:space="preserve"> </v>
      </c>
      <c r="S262" s="82" t="str">
        <f t="shared" si="36"/>
        <v xml:space="preserve"> </v>
      </c>
      <c r="T262" s="84" t="str">
        <f t="shared" si="37"/>
        <v xml:space="preserve"> </v>
      </c>
      <c r="U262" s="77"/>
      <c r="V262" s="78"/>
      <c r="Z262" s="80"/>
      <c r="AA262" s="80"/>
      <c r="AB262" s="80"/>
    </row>
    <row r="263" spans="1:28" s="79" customFormat="1" ht="15" customHeight="1" x14ac:dyDescent="0.2">
      <c r="A263" s="46"/>
      <c r="B263" s="47"/>
      <c r="C263" s="48"/>
      <c r="D263" s="48"/>
      <c r="E263" s="58"/>
      <c r="F263" s="50"/>
      <c r="G263" s="94" t="str">
        <f t="shared" ref="G263:G326" si="40">IF(E263&gt;0,IF(AND(MONTH(E263)=1,DAY(E263)&gt;=27),E263+28,IF(AND(MONTH(E263)=1,DAY(E263)=1),E263+31,IF(AND(MONTH(E263)=3,DAY(E263)=1),E263+31,IF(AND(MONTH(E263)=5,DAY(E263)=1),E263+31,IF(AND(MONTH(E263)=7,DAY(E263)=1),E263+31,IF(AND(MONTH(E263)=8,DAY(E263)=1),E263+31,IF(AND(MONTH(E263)=10,DAY(E263)=1),E263+31,IF(AND(MONTH(E263)=12,DAY(E263)=1),E263+31,IF(DAY(E263)=31,E263+30,E263+31)))))))))," ")</f>
        <v xml:space="preserve"> </v>
      </c>
      <c r="H263" s="88" t="str">
        <f t="shared" ref="H263:H326" si="41">IF(E263&gt;0,IF(D263="Evet",43221,IF(E263&lt;=38352,38352+30,IF(E263&gt;44316,44346,G263)))," ")</f>
        <v xml:space="preserve"> </v>
      </c>
      <c r="I263" s="90"/>
      <c r="J263" s="81"/>
      <c r="K263" s="51"/>
      <c r="L263" s="96" t="str">
        <f t="shared" si="38"/>
        <v xml:space="preserve"> </v>
      </c>
      <c r="M263" s="64" t="str">
        <f>IF(E263=0," ",IF(D263="Hayır",VLOOKUP(H263,Katsayı!$A$1:$B$197,2),IF(D263="Evet",VLOOKUP(H263,Katsayı!$A$199:$B$235,2),0)))</f>
        <v xml:space="preserve"> </v>
      </c>
      <c r="N263" s="82" t="str">
        <f t="shared" ref="N263:N326" si="42">IF(E263=0," ",J263*M263)</f>
        <v xml:space="preserve"> </v>
      </c>
      <c r="O263" s="83" t="str">
        <f t="shared" ref="O263:O326" si="43">IF(J263&lt;=0," ",IF(N263&lt;=0," ",K263*M263))</f>
        <v xml:space="preserve"> </v>
      </c>
      <c r="P263" s="83" t="str">
        <f t="shared" si="39"/>
        <v xml:space="preserve"> </v>
      </c>
      <c r="Q263" s="83" t="str">
        <f t="shared" ref="Q263:Q326" si="44">IF(E263=0," ",N263-J263)</f>
        <v xml:space="preserve"> </v>
      </c>
      <c r="R263" s="82" t="str">
        <f t="shared" ref="R263:R326" si="45">IF(K263=0," ",O263-K263)</f>
        <v xml:space="preserve"> </v>
      </c>
      <c r="S263" s="82" t="str">
        <f t="shared" ref="S263:S326" si="46">IF(J263&lt;=0," ",IF(R263=" ",Q263,Q263-R263))</f>
        <v xml:space="preserve"> </v>
      </c>
      <c r="T263" s="84" t="str">
        <f t="shared" ref="T263:T326" si="47">IF(J263&gt;0,S263*0.02," ")</f>
        <v xml:space="preserve"> </v>
      </c>
      <c r="U263" s="77"/>
      <c r="V263" s="78"/>
      <c r="Z263" s="80"/>
      <c r="AA263" s="80"/>
      <c r="AB263" s="80"/>
    </row>
    <row r="264" spans="1:28" s="79" customFormat="1" ht="15" customHeight="1" x14ac:dyDescent="0.2">
      <c r="A264" s="46"/>
      <c r="B264" s="47"/>
      <c r="C264" s="48"/>
      <c r="D264" s="48"/>
      <c r="E264" s="58"/>
      <c r="F264" s="50"/>
      <c r="G264" s="94" t="str">
        <f t="shared" si="40"/>
        <v xml:space="preserve"> </v>
      </c>
      <c r="H264" s="88" t="str">
        <f t="shared" si="41"/>
        <v xml:space="preserve"> </v>
      </c>
      <c r="I264" s="90"/>
      <c r="J264" s="81"/>
      <c r="K264" s="51"/>
      <c r="L264" s="96" t="str">
        <f t="shared" si="38"/>
        <v xml:space="preserve"> </v>
      </c>
      <c r="M264" s="64" t="str">
        <f>IF(E264=0," ",IF(D264="Hayır",VLOOKUP(H264,Katsayı!$A$1:$B$197,2),IF(D264="Evet",VLOOKUP(H264,Katsayı!$A$199:$B$235,2),0)))</f>
        <v xml:space="preserve"> </v>
      </c>
      <c r="N264" s="82" t="str">
        <f t="shared" si="42"/>
        <v xml:space="preserve"> </v>
      </c>
      <c r="O264" s="83" t="str">
        <f t="shared" si="43"/>
        <v xml:space="preserve"> </v>
      </c>
      <c r="P264" s="83" t="str">
        <f t="shared" si="39"/>
        <v xml:space="preserve"> </v>
      </c>
      <c r="Q264" s="83" t="str">
        <f t="shared" si="44"/>
        <v xml:space="preserve"> </v>
      </c>
      <c r="R264" s="82" t="str">
        <f t="shared" si="45"/>
        <v xml:space="preserve"> </v>
      </c>
      <c r="S264" s="82" t="str">
        <f t="shared" si="46"/>
        <v xml:space="preserve"> </v>
      </c>
      <c r="T264" s="84" t="str">
        <f t="shared" si="47"/>
        <v xml:space="preserve"> </v>
      </c>
      <c r="U264" s="77"/>
      <c r="V264" s="78"/>
      <c r="Z264" s="80"/>
      <c r="AA264" s="80"/>
      <c r="AB264" s="80"/>
    </row>
    <row r="265" spans="1:28" s="79" customFormat="1" ht="15" customHeight="1" x14ac:dyDescent="0.2">
      <c r="A265" s="46"/>
      <c r="B265" s="47"/>
      <c r="C265" s="48"/>
      <c r="D265" s="48"/>
      <c r="E265" s="58"/>
      <c r="F265" s="50"/>
      <c r="G265" s="94" t="str">
        <f t="shared" si="40"/>
        <v xml:space="preserve"> </v>
      </c>
      <c r="H265" s="88" t="str">
        <f t="shared" si="41"/>
        <v xml:space="preserve"> </v>
      </c>
      <c r="I265" s="90"/>
      <c r="J265" s="81"/>
      <c r="K265" s="51"/>
      <c r="L265" s="96" t="str">
        <f t="shared" ref="L265:L328" si="48">IF(J265&gt;0,J265-K265," ")</f>
        <v xml:space="preserve"> </v>
      </c>
      <c r="M265" s="64" t="str">
        <f>IF(E265=0," ",IF(D265="Hayır",VLOOKUP(H265,Katsayı!$A$1:$B$197,2),IF(D265="Evet",VLOOKUP(H265,Katsayı!$A$199:$B$235,2),0)))</f>
        <v xml:space="preserve"> </v>
      </c>
      <c r="N265" s="82" t="str">
        <f t="shared" si="42"/>
        <v xml:space="preserve"> </v>
      </c>
      <c r="O265" s="83" t="str">
        <f t="shared" si="43"/>
        <v xml:space="preserve"> </v>
      </c>
      <c r="P265" s="83" t="str">
        <f t="shared" ref="P265:P328" si="49">IF(J265&gt;0,N265-O265," ")</f>
        <v xml:space="preserve"> </v>
      </c>
      <c r="Q265" s="83" t="str">
        <f t="shared" si="44"/>
        <v xml:space="preserve"> </v>
      </c>
      <c r="R265" s="82" t="str">
        <f t="shared" si="45"/>
        <v xml:space="preserve"> </v>
      </c>
      <c r="S265" s="82" t="str">
        <f t="shared" si="46"/>
        <v xml:space="preserve"> </v>
      </c>
      <c r="T265" s="84" t="str">
        <f t="shared" si="47"/>
        <v xml:space="preserve"> </v>
      </c>
      <c r="U265" s="77"/>
      <c r="V265" s="78"/>
      <c r="Z265" s="80"/>
      <c r="AA265" s="80"/>
      <c r="AB265" s="80"/>
    </row>
    <row r="266" spans="1:28" s="79" customFormat="1" ht="15" customHeight="1" x14ac:dyDescent="0.2">
      <c r="A266" s="46"/>
      <c r="B266" s="47"/>
      <c r="C266" s="48"/>
      <c r="D266" s="48"/>
      <c r="E266" s="58"/>
      <c r="F266" s="50"/>
      <c r="G266" s="94" t="str">
        <f t="shared" si="40"/>
        <v xml:space="preserve"> </v>
      </c>
      <c r="H266" s="88" t="str">
        <f t="shared" si="41"/>
        <v xml:space="preserve"> </v>
      </c>
      <c r="I266" s="90"/>
      <c r="J266" s="81"/>
      <c r="K266" s="51"/>
      <c r="L266" s="96" t="str">
        <f t="shared" si="48"/>
        <v xml:space="preserve"> </v>
      </c>
      <c r="M266" s="64" t="str">
        <f>IF(E266=0," ",IF(D266="Hayır",VLOOKUP(H266,Katsayı!$A$1:$B$197,2),IF(D266="Evet",VLOOKUP(H266,Katsayı!$A$199:$B$235,2),0)))</f>
        <v xml:space="preserve"> </v>
      </c>
      <c r="N266" s="82" t="str">
        <f t="shared" si="42"/>
        <v xml:space="preserve"> </v>
      </c>
      <c r="O266" s="83" t="str">
        <f t="shared" si="43"/>
        <v xml:space="preserve"> </v>
      </c>
      <c r="P266" s="83" t="str">
        <f t="shared" si="49"/>
        <v xml:space="preserve"> </v>
      </c>
      <c r="Q266" s="83" t="str">
        <f t="shared" si="44"/>
        <v xml:space="preserve"> </v>
      </c>
      <c r="R266" s="82" t="str">
        <f t="shared" si="45"/>
        <v xml:space="preserve"> </v>
      </c>
      <c r="S266" s="82" t="str">
        <f t="shared" si="46"/>
        <v xml:space="preserve"> </v>
      </c>
      <c r="T266" s="84" t="str">
        <f t="shared" si="47"/>
        <v xml:space="preserve"> </v>
      </c>
      <c r="U266" s="77"/>
      <c r="V266" s="78"/>
      <c r="Z266" s="80"/>
      <c r="AA266" s="80"/>
      <c r="AB266" s="80"/>
    </row>
    <row r="267" spans="1:28" s="79" customFormat="1" ht="15" customHeight="1" x14ac:dyDescent="0.2">
      <c r="A267" s="46"/>
      <c r="B267" s="47"/>
      <c r="C267" s="48"/>
      <c r="D267" s="48"/>
      <c r="E267" s="58"/>
      <c r="F267" s="50"/>
      <c r="G267" s="94" t="str">
        <f t="shared" si="40"/>
        <v xml:space="preserve"> </v>
      </c>
      <c r="H267" s="88" t="str">
        <f t="shared" si="41"/>
        <v xml:space="preserve"> </v>
      </c>
      <c r="I267" s="90"/>
      <c r="J267" s="81"/>
      <c r="K267" s="51"/>
      <c r="L267" s="96" t="str">
        <f t="shared" si="48"/>
        <v xml:space="preserve"> </v>
      </c>
      <c r="M267" s="64" t="str">
        <f>IF(E267=0," ",IF(D267="Hayır",VLOOKUP(H267,Katsayı!$A$1:$B$197,2),IF(D267="Evet",VLOOKUP(H267,Katsayı!$A$199:$B$235,2),0)))</f>
        <v xml:space="preserve"> </v>
      </c>
      <c r="N267" s="82" t="str">
        <f t="shared" si="42"/>
        <v xml:space="preserve"> </v>
      </c>
      <c r="O267" s="83" t="str">
        <f t="shared" si="43"/>
        <v xml:space="preserve"> </v>
      </c>
      <c r="P267" s="83" t="str">
        <f t="shared" si="49"/>
        <v xml:space="preserve"> </v>
      </c>
      <c r="Q267" s="83" t="str">
        <f t="shared" si="44"/>
        <v xml:space="preserve"> </v>
      </c>
      <c r="R267" s="82" t="str">
        <f t="shared" si="45"/>
        <v xml:space="preserve"> </v>
      </c>
      <c r="S267" s="82" t="str">
        <f t="shared" si="46"/>
        <v xml:space="preserve"> </v>
      </c>
      <c r="T267" s="84" t="str">
        <f t="shared" si="47"/>
        <v xml:space="preserve"> </v>
      </c>
      <c r="U267" s="77"/>
      <c r="V267" s="78"/>
      <c r="Z267" s="80"/>
      <c r="AA267" s="80"/>
      <c r="AB267" s="80"/>
    </row>
    <row r="268" spans="1:28" s="79" customFormat="1" ht="15" customHeight="1" x14ac:dyDescent="0.2">
      <c r="A268" s="46"/>
      <c r="B268" s="47"/>
      <c r="C268" s="48"/>
      <c r="D268" s="48"/>
      <c r="E268" s="58"/>
      <c r="F268" s="50"/>
      <c r="G268" s="94" t="str">
        <f t="shared" si="40"/>
        <v xml:space="preserve"> </v>
      </c>
      <c r="H268" s="88" t="str">
        <f t="shared" si="41"/>
        <v xml:space="preserve"> </v>
      </c>
      <c r="I268" s="90"/>
      <c r="J268" s="81"/>
      <c r="K268" s="51"/>
      <c r="L268" s="96" t="str">
        <f t="shared" si="48"/>
        <v xml:space="preserve"> </v>
      </c>
      <c r="M268" s="64" t="str">
        <f>IF(E268=0," ",IF(D268="Hayır",VLOOKUP(H268,Katsayı!$A$1:$B$197,2),IF(D268="Evet",VLOOKUP(H268,Katsayı!$A$199:$B$235,2),0)))</f>
        <v xml:space="preserve"> </v>
      </c>
      <c r="N268" s="82" t="str">
        <f t="shared" si="42"/>
        <v xml:space="preserve"> </v>
      </c>
      <c r="O268" s="83" t="str">
        <f t="shared" si="43"/>
        <v xml:space="preserve"> </v>
      </c>
      <c r="P268" s="83" t="str">
        <f t="shared" si="49"/>
        <v xml:space="preserve"> </v>
      </c>
      <c r="Q268" s="83" t="str">
        <f t="shared" si="44"/>
        <v xml:space="preserve"> </v>
      </c>
      <c r="R268" s="82" t="str">
        <f t="shared" si="45"/>
        <v xml:space="preserve"> </v>
      </c>
      <c r="S268" s="82" t="str">
        <f t="shared" si="46"/>
        <v xml:space="preserve"> </v>
      </c>
      <c r="T268" s="84" t="str">
        <f t="shared" si="47"/>
        <v xml:space="preserve"> </v>
      </c>
      <c r="U268" s="77"/>
      <c r="V268" s="78"/>
      <c r="Z268" s="80"/>
      <c r="AA268" s="80"/>
      <c r="AB268" s="80"/>
    </row>
    <row r="269" spans="1:28" s="79" customFormat="1" ht="15" customHeight="1" x14ac:dyDescent="0.2">
      <c r="A269" s="46"/>
      <c r="B269" s="47"/>
      <c r="C269" s="48"/>
      <c r="D269" s="48"/>
      <c r="E269" s="58"/>
      <c r="F269" s="50"/>
      <c r="G269" s="94" t="str">
        <f t="shared" si="40"/>
        <v xml:space="preserve"> </v>
      </c>
      <c r="H269" s="88" t="str">
        <f t="shared" si="41"/>
        <v xml:space="preserve"> </v>
      </c>
      <c r="I269" s="90"/>
      <c r="J269" s="81"/>
      <c r="K269" s="51"/>
      <c r="L269" s="96" t="str">
        <f t="shared" si="48"/>
        <v xml:space="preserve"> </v>
      </c>
      <c r="M269" s="64" t="str">
        <f>IF(E269=0," ",IF(D269="Hayır",VLOOKUP(H269,Katsayı!$A$1:$B$197,2),IF(D269="Evet",VLOOKUP(H269,Katsayı!$A$199:$B$235,2),0)))</f>
        <v xml:space="preserve"> </v>
      </c>
      <c r="N269" s="82" t="str">
        <f t="shared" si="42"/>
        <v xml:space="preserve"> </v>
      </c>
      <c r="O269" s="83" t="str">
        <f t="shared" si="43"/>
        <v xml:space="preserve"> </v>
      </c>
      <c r="P269" s="83" t="str">
        <f t="shared" si="49"/>
        <v xml:space="preserve"> </v>
      </c>
      <c r="Q269" s="83" t="str">
        <f t="shared" si="44"/>
        <v xml:space="preserve"> </v>
      </c>
      <c r="R269" s="82" t="str">
        <f t="shared" si="45"/>
        <v xml:space="preserve"> </v>
      </c>
      <c r="S269" s="82" t="str">
        <f t="shared" si="46"/>
        <v xml:space="preserve"> </v>
      </c>
      <c r="T269" s="84" t="str">
        <f t="shared" si="47"/>
        <v xml:space="preserve"> </v>
      </c>
      <c r="U269" s="77"/>
      <c r="V269" s="78"/>
      <c r="Z269" s="80"/>
      <c r="AA269" s="80"/>
      <c r="AB269" s="80"/>
    </row>
    <row r="270" spans="1:28" s="79" customFormat="1" ht="15" customHeight="1" x14ac:dyDescent="0.2">
      <c r="A270" s="46"/>
      <c r="B270" s="47"/>
      <c r="C270" s="48"/>
      <c r="D270" s="48"/>
      <c r="E270" s="58"/>
      <c r="F270" s="50"/>
      <c r="G270" s="94" t="str">
        <f t="shared" si="40"/>
        <v xml:space="preserve"> </v>
      </c>
      <c r="H270" s="88" t="str">
        <f t="shared" si="41"/>
        <v xml:space="preserve"> </v>
      </c>
      <c r="I270" s="90"/>
      <c r="J270" s="81"/>
      <c r="K270" s="51"/>
      <c r="L270" s="96" t="str">
        <f t="shared" si="48"/>
        <v xml:space="preserve"> </v>
      </c>
      <c r="M270" s="64" t="str">
        <f>IF(E270=0," ",IF(D270="Hayır",VLOOKUP(H270,Katsayı!$A$1:$B$197,2),IF(D270="Evet",VLOOKUP(H270,Katsayı!$A$199:$B$235,2),0)))</f>
        <v xml:space="preserve"> </v>
      </c>
      <c r="N270" s="82" t="str">
        <f t="shared" si="42"/>
        <v xml:space="preserve"> </v>
      </c>
      <c r="O270" s="83" t="str">
        <f t="shared" si="43"/>
        <v xml:space="preserve"> </v>
      </c>
      <c r="P270" s="83" t="str">
        <f t="shared" si="49"/>
        <v xml:space="preserve"> </v>
      </c>
      <c r="Q270" s="83" t="str">
        <f t="shared" si="44"/>
        <v xml:space="preserve"> </v>
      </c>
      <c r="R270" s="82" t="str">
        <f t="shared" si="45"/>
        <v xml:space="preserve"> </v>
      </c>
      <c r="S270" s="82" t="str">
        <f t="shared" si="46"/>
        <v xml:space="preserve"> </v>
      </c>
      <c r="T270" s="84" t="str">
        <f t="shared" si="47"/>
        <v xml:space="preserve"> </v>
      </c>
      <c r="U270" s="77"/>
      <c r="V270" s="78"/>
      <c r="Z270" s="80"/>
      <c r="AA270" s="80"/>
      <c r="AB270" s="80"/>
    </row>
    <row r="271" spans="1:28" s="79" customFormat="1" ht="15" customHeight="1" x14ac:dyDescent="0.2">
      <c r="A271" s="46"/>
      <c r="B271" s="47"/>
      <c r="C271" s="48"/>
      <c r="D271" s="48"/>
      <c r="E271" s="58"/>
      <c r="F271" s="50"/>
      <c r="G271" s="94" t="str">
        <f t="shared" si="40"/>
        <v xml:space="preserve"> </v>
      </c>
      <c r="H271" s="88" t="str">
        <f t="shared" si="41"/>
        <v xml:space="preserve"> </v>
      </c>
      <c r="I271" s="90"/>
      <c r="J271" s="81"/>
      <c r="K271" s="51"/>
      <c r="L271" s="96" t="str">
        <f t="shared" si="48"/>
        <v xml:space="preserve"> </v>
      </c>
      <c r="M271" s="64" t="str">
        <f>IF(E271=0," ",IF(D271="Hayır",VLOOKUP(H271,Katsayı!$A$1:$B$197,2),IF(D271="Evet",VLOOKUP(H271,Katsayı!$A$199:$B$235,2),0)))</f>
        <v xml:space="preserve"> </v>
      </c>
      <c r="N271" s="82" t="str">
        <f t="shared" si="42"/>
        <v xml:space="preserve"> </v>
      </c>
      <c r="O271" s="83" t="str">
        <f t="shared" si="43"/>
        <v xml:space="preserve"> </v>
      </c>
      <c r="P271" s="83" t="str">
        <f t="shared" si="49"/>
        <v xml:space="preserve"> </v>
      </c>
      <c r="Q271" s="83" t="str">
        <f t="shared" si="44"/>
        <v xml:space="preserve"> </v>
      </c>
      <c r="R271" s="82" t="str">
        <f t="shared" si="45"/>
        <v xml:space="preserve"> </v>
      </c>
      <c r="S271" s="82" t="str">
        <f t="shared" si="46"/>
        <v xml:space="preserve"> </v>
      </c>
      <c r="T271" s="84" t="str">
        <f t="shared" si="47"/>
        <v xml:space="preserve"> </v>
      </c>
      <c r="U271" s="77"/>
      <c r="V271" s="78"/>
      <c r="Z271" s="80"/>
      <c r="AA271" s="80"/>
      <c r="AB271" s="80"/>
    </row>
    <row r="272" spans="1:28" s="79" customFormat="1" ht="15" customHeight="1" x14ac:dyDescent="0.2">
      <c r="A272" s="46"/>
      <c r="B272" s="47"/>
      <c r="C272" s="48"/>
      <c r="D272" s="48"/>
      <c r="E272" s="58"/>
      <c r="F272" s="50"/>
      <c r="G272" s="94" t="str">
        <f t="shared" si="40"/>
        <v xml:space="preserve"> </v>
      </c>
      <c r="H272" s="88" t="str">
        <f t="shared" si="41"/>
        <v xml:space="preserve"> </v>
      </c>
      <c r="I272" s="90"/>
      <c r="J272" s="81"/>
      <c r="K272" s="51"/>
      <c r="L272" s="96" t="str">
        <f t="shared" si="48"/>
        <v xml:space="preserve"> </v>
      </c>
      <c r="M272" s="64" t="str">
        <f>IF(E272=0," ",IF(D272="Hayır",VLOOKUP(H272,Katsayı!$A$1:$B$197,2),IF(D272="Evet",VLOOKUP(H272,Katsayı!$A$199:$B$235,2),0)))</f>
        <v xml:space="preserve"> </v>
      </c>
      <c r="N272" s="82" t="str">
        <f t="shared" si="42"/>
        <v xml:space="preserve"> </v>
      </c>
      <c r="O272" s="83" t="str">
        <f t="shared" si="43"/>
        <v xml:space="preserve"> </v>
      </c>
      <c r="P272" s="83" t="str">
        <f t="shared" si="49"/>
        <v xml:space="preserve"> </v>
      </c>
      <c r="Q272" s="83" t="str">
        <f t="shared" si="44"/>
        <v xml:space="preserve"> </v>
      </c>
      <c r="R272" s="82" t="str">
        <f t="shared" si="45"/>
        <v xml:space="preserve"> </v>
      </c>
      <c r="S272" s="82" t="str">
        <f t="shared" si="46"/>
        <v xml:space="preserve"> </v>
      </c>
      <c r="T272" s="84" t="str">
        <f t="shared" si="47"/>
        <v xml:space="preserve"> </v>
      </c>
      <c r="U272" s="77"/>
      <c r="V272" s="78"/>
      <c r="Z272" s="80"/>
      <c r="AA272" s="80"/>
      <c r="AB272" s="80"/>
    </row>
    <row r="273" spans="1:28" s="79" customFormat="1" ht="15" customHeight="1" x14ac:dyDescent="0.2">
      <c r="A273" s="46"/>
      <c r="B273" s="47"/>
      <c r="C273" s="48"/>
      <c r="D273" s="48"/>
      <c r="E273" s="58"/>
      <c r="F273" s="49"/>
      <c r="G273" s="94" t="str">
        <f t="shared" si="40"/>
        <v xml:space="preserve"> </v>
      </c>
      <c r="H273" s="88" t="str">
        <f t="shared" si="41"/>
        <v xml:space="preserve"> </v>
      </c>
      <c r="I273" s="90"/>
      <c r="J273" s="81"/>
      <c r="K273" s="51"/>
      <c r="L273" s="96" t="str">
        <f t="shared" si="48"/>
        <v xml:space="preserve"> </v>
      </c>
      <c r="M273" s="64" t="str">
        <f>IF(E273=0," ",IF(D273="Hayır",VLOOKUP(H273,Katsayı!$A$1:$B$197,2),IF(D273="Evet",VLOOKUP(H273,Katsayı!$A$199:$B$235,2),0)))</f>
        <v xml:space="preserve"> </v>
      </c>
      <c r="N273" s="82" t="str">
        <f t="shared" si="42"/>
        <v xml:space="preserve"> </v>
      </c>
      <c r="O273" s="83" t="str">
        <f t="shared" si="43"/>
        <v xml:space="preserve"> </v>
      </c>
      <c r="P273" s="83" t="str">
        <f t="shared" si="49"/>
        <v xml:space="preserve"> </v>
      </c>
      <c r="Q273" s="83" t="str">
        <f t="shared" si="44"/>
        <v xml:space="preserve"> </v>
      </c>
      <c r="R273" s="82" t="str">
        <f t="shared" si="45"/>
        <v xml:space="preserve"> </v>
      </c>
      <c r="S273" s="82" t="str">
        <f t="shared" si="46"/>
        <v xml:space="preserve"> </v>
      </c>
      <c r="T273" s="84" t="str">
        <f t="shared" si="47"/>
        <v xml:space="preserve"> </v>
      </c>
      <c r="U273" s="77"/>
      <c r="V273" s="78"/>
      <c r="Z273" s="80"/>
      <c r="AA273" s="80"/>
      <c r="AB273" s="80"/>
    </row>
    <row r="274" spans="1:28" s="79" customFormat="1" ht="15" customHeight="1" x14ac:dyDescent="0.2">
      <c r="A274" s="46"/>
      <c r="B274" s="47"/>
      <c r="C274" s="48"/>
      <c r="D274" s="48"/>
      <c r="E274" s="58"/>
      <c r="F274" s="49"/>
      <c r="G274" s="94" t="str">
        <f t="shared" si="40"/>
        <v xml:space="preserve"> </v>
      </c>
      <c r="H274" s="88" t="str">
        <f t="shared" si="41"/>
        <v xml:space="preserve"> </v>
      </c>
      <c r="I274" s="90"/>
      <c r="J274" s="81"/>
      <c r="K274" s="51"/>
      <c r="L274" s="96" t="str">
        <f t="shared" si="48"/>
        <v xml:space="preserve"> </v>
      </c>
      <c r="M274" s="64" t="str">
        <f>IF(E274=0," ",IF(D274="Hayır",VLOOKUP(H274,Katsayı!$A$1:$B$197,2),IF(D274="Evet",VLOOKUP(H274,Katsayı!$A$199:$B$235,2),0)))</f>
        <v xml:space="preserve"> </v>
      </c>
      <c r="N274" s="82" t="str">
        <f t="shared" si="42"/>
        <v xml:space="preserve"> </v>
      </c>
      <c r="O274" s="83" t="str">
        <f t="shared" si="43"/>
        <v xml:space="preserve"> </v>
      </c>
      <c r="P274" s="83" t="str">
        <f t="shared" si="49"/>
        <v xml:space="preserve"> </v>
      </c>
      <c r="Q274" s="83" t="str">
        <f t="shared" si="44"/>
        <v xml:space="preserve"> </v>
      </c>
      <c r="R274" s="82" t="str">
        <f t="shared" si="45"/>
        <v xml:space="preserve"> </v>
      </c>
      <c r="S274" s="82" t="str">
        <f t="shared" si="46"/>
        <v xml:space="preserve"> </v>
      </c>
      <c r="T274" s="84" t="str">
        <f t="shared" si="47"/>
        <v xml:space="preserve"> </v>
      </c>
      <c r="U274" s="77"/>
      <c r="V274" s="78"/>
      <c r="Z274" s="80"/>
      <c r="AA274" s="80"/>
      <c r="AB274" s="80"/>
    </row>
    <row r="275" spans="1:28" s="79" customFormat="1" ht="15" customHeight="1" x14ac:dyDescent="0.2">
      <c r="A275" s="46"/>
      <c r="B275" s="85"/>
      <c r="C275" s="48"/>
      <c r="D275" s="48"/>
      <c r="E275" s="86"/>
      <c r="F275" s="49"/>
      <c r="G275" s="94" t="str">
        <f t="shared" si="40"/>
        <v xml:space="preserve"> </v>
      </c>
      <c r="H275" s="88" t="str">
        <f t="shared" si="41"/>
        <v xml:space="preserve"> </v>
      </c>
      <c r="I275" s="90"/>
      <c r="J275" s="87"/>
      <c r="K275" s="51"/>
      <c r="L275" s="96" t="str">
        <f t="shared" si="48"/>
        <v xml:space="preserve"> </v>
      </c>
      <c r="M275" s="64" t="str">
        <f>IF(E275=0," ",IF(D275="Hayır",VLOOKUP(H275,Katsayı!$A$1:$B$197,2),IF(D275="Evet",VLOOKUP(H275,Katsayı!$A$199:$B$235,2),0)))</f>
        <v xml:space="preserve"> </v>
      </c>
      <c r="N275" s="82" t="str">
        <f t="shared" si="42"/>
        <v xml:space="preserve"> </v>
      </c>
      <c r="O275" s="83" t="str">
        <f t="shared" si="43"/>
        <v xml:space="preserve"> </v>
      </c>
      <c r="P275" s="83" t="str">
        <f t="shared" si="49"/>
        <v xml:space="preserve"> </v>
      </c>
      <c r="Q275" s="83" t="str">
        <f t="shared" si="44"/>
        <v xml:space="preserve"> </v>
      </c>
      <c r="R275" s="82" t="str">
        <f t="shared" si="45"/>
        <v xml:space="preserve"> </v>
      </c>
      <c r="S275" s="82" t="str">
        <f t="shared" si="46"/>
        <v xml:space="preserve"> </v>
      </c>
      <c r="T275" s="84" t="str">
        <f t="shared" si="47"/>
        <v xml:space="preserve"> </v>
      </c>
      <c r="U275" s="77"/>
      <c r="V275" s="78"/>
      <c r="Z275" s="80"/>
      <c r="AA275" s="80"/>
      <c r="AB275" s="80"/>
    </row>
    <row r="276" spans="1:28" s="79" customFormat="1" ht="15" customHeight="1" x14ac:dyDescent="0.2">
      <c r="A276" s="46"/>
      <c r="B276" s="85"/>
      <c r="C276" s="48"/>
      <c r="D276" s="48"/>
      <c r="E276" s="86"/>
      <c r="F276" s="49"/>
      <c r="G276" s="94" t="str">
        <f t="shared" si="40"/>
        <v xml:space="preserve"> </v>
      </c>
      <c r="H276" s="88" t="str">
        <f t="shared" si="41"/>
        <v xml:space="preserve"> </v>
      </c>
      <c r="I276" s="90"/>
      <c r="J276" s="87"/>
      <c r="K276" s="51"/>
      <c r="L276" s="96" t="str">
        <f t="shared" si="48"/>
        <v xml:space="preserve"> </v>
      </c>
      <c r="M276" s="64" t="str">
        <f>IF(E276=0," ",IF(D276="Hayır",VLOOKUP(H276,Katsayı!$A$1:$B$197,2),IF(D276="Evet",VLOOKUP(H276,Katsayı!$A$199:$B$235,2),0)))</f>
        <v xml:space="preserve"> </v>
      </c>
      <c r="N276" s="82" t="str">
        <f t="shared" si="42"/>
        <v xml:space="preserve"> </v>
      </c>
      <c r="O276" s="83" t="str">
        <f t="shared" si="43"/>
        <v xml:space="preserve"> </v>
      </c>
      <c r="P276" s="83" t="str">
        <f t="shared" si="49"/>
        <v xml:space="preserve"> </v>
      </c>
      <c r="Q276" s="83" t="str">
        <f t="shared" si="44"/>
        <v xml:space="preserve"> </v>
      </c>
      <c r="R276" s="82" t="str">
        <f t="shared" si="45"/>
        <v xml:space="preserve"> </v>
      </c>
      <c r="S276" s="82" t="str">
        <f t="shared" si="46"/>
        <v xml:space="preserve"> </v>
      </c>
      <c r="T276" s="84" t="str">
        <f t="shared" si="47"/>
        <v xml:space="preserve"> </v>
      </c>
      <c r="U276" s="77"/>
      <c r="V276" s="78"/>
      <c r="Z276" s="80"/>
      <c r="AA276" s="80"/>
      <c r="AB276" s="80"/>
    </row>
    <row r="277" spans="1:28" s="79" customFormat="1" ht="15" customHeight="1" x14ac:dyDescent="0.2">
      <c r="A277" s="46"/>
      <c r="B277" s="85"/>
      <c r="C277" s="48"/>
      <c r="D277" s="48"/>
      <c r="E277" s="86"/>
      <c r="F277" s="49"/>
      <c r="G277" s="94" t="str">
        <f t="shared" si="40"/>
        <v xml:space="preserve"> </v>
      </c>
      <c r="H277" s="88" t="str">
        <f t="shared" si="41"/>
        <v xml:space="preserve"> </v>
      </c>
      <c r="I277" s="90"/>
      <c r="J277" s="87"/>
      <c r="K277" s="51"/>
      <c r="L277" s="96" t="str">
        <f t="shared" si="48"/>
        <v xml:space="preserve"> </v>
      </c>
      <c r="M277" s="64" t="str">
        <f>IF(E277=0," ",IF(D277="Hayır",VLOOKUP(H277,Katsayı!$A$1:$B$197,2),IF(D277="Evet",VLOOKUP(H277,Katsayı!$A$199:$B$235,2),0)))</f>
        <v xml:space="preserve"> </v>
      </c>
      <c r="N277" s="82" t="str">
        <f t="shared" si="42"/>
        <v xml:space="preserve"> </v>
      </c>
      <c r="O277" s="83" t="str">
        <f t="shared" si="43"/>
        <v xml:space="preserve"> </v>
      </c>
      <c r="P277" s="83" t="str">
        <f t="shared" si="49"/>
        <v xml:space="preserve"> </v>
      </c>
      <c r="Q277" s="83" t="str">
        <f t="shared" si="44"/>
        <v xml:space="preserve"> </v>
      </c>
      <c r="R277" s="82" t="str">
        <f t="shared" si="45"/>
        <v xml:space="preserve"> </v>
      </c>
      <c r="S277" s="82" t="str">
        <f t="shared" si="46"/>
        <v xml:space="preserve"> </v>
      </c>
      <c r="T277" s="84" t="str">
        <f t="shared" si="47"/>
        <v xml:space="preserve"> </v>
      </c>
      <c r="U277" s="77"/>
      <c r="V277" s="78"/>
      <c r="Z277" s="80"/>
      <c r="AA277" s="80"/>
      <c r="AB277" s="80"/>
    </row>
    <row r="278" spans="1:28" s="79" customFormat="1" ht="15" customHeight="1" x14ac:dyDescent="0.2">
      <c r="A278" s="46"/>
      <c r="B278" s="85"/>
      <c r="C278" s="48"/>
      <c r="D278" s="48"/>
      <c r="E278" s="86"/>
      <c r="F278" s="49"/>
      <c r="G278" s="94" t="str">
        <f t="shared" si="40"/>
        <v xml:space="preserve"> </v>
      </c>
      <c r="H278" s="88" t="str">
        <f t="shared" si="41"/>
        <v xml:space="preserve"> </v>
      </c>
      <c r="I278" s="90"/>
      <c r="J278" s="87"/>
      <c r="K278" s="51"/>
      <c r="L278" s="96" t="str">
        <f t="shared" si="48"/>
        <v xml:space="preserve"> </v>
      </c>
      <c r="M278" s="64" t="str">
        <f>IF(E278=0," ",IF(D278="Hayır",VLOOKUP(H278,Katsayı!$A$1:$B$197,2),IF(D278="Evet",VLOOKUP(H278,Katsayı!$A$199:$B$235,2),0)))</f>
        <v xml:space="preserve"> </v>
      </c>
      <c r="N278" s="82" t="str">
        <f t="shared" si="42"/>
        <v xml:space="preserve"> </v>
      </c>
      <c r="O278" s="83" t="str">
        <f t="shared" si="43"/>
        <v xml:space="preserve"> </v>
      </c>
      <c r="P278" s="83" t="str">
        <f t="shared" si="49"/>
        <v xml:space="preserve"> </v>
      </c>
      <c r="Q278" s="83" t="str">
        <f t="shared" si="44"/>
        <v xml:space="preserve"> </v>
      </c>
      <c r="R278" s="82" t="str">
        <f t="shared" si="45"/>
        <v xml:space="preserve"> </v>
      </c>
      <c r="S278" s="82" t="str">
        <f t="shared" si="46"/>
        <v xml:space="preserve"> </v>
      </c>
      <c r="T278" s="84" t="str">
        <f t="shared" si="47"/>
        <v xml:space="preserve"> </v>
      </c>
      <c r="U278" s="77"/>
      <c r="V278" s="78"/>
      <c r="Z278" s="80"/>
      <c r="AA278" s="80"/>
      <c r="AB278" s="80"/>
    </row>
    <row r="279" spans="1:28" s="79" customFormat="1" ht="15" customHeight="1" x14ac:dyDescent="0.2">
      <c r="A279" s="46"/>
      <c r="B279" s="85"/>
      <c r="C279" s="48"/>
      <c r="D279" s="48"/>
      <c r="E279" s="86"/>
      <c r="F279" s="49"/>
      <c r="G279" s="94" t="str">
        <f t="shared" si="40"/>
        <v xml:space="preserve"> </v>
      </c>
      <c r="H279" s="88" t="str">
        <f t="shared" si="41"/>
        <v xml:space="preserve"> </v>
      </c>
      <c r="I279" s="90"/>
      <c r="J279" s="87"/>
      <c r="K279" s="51"/>
      <c r="L279" s="96" t="str">
        <f t="shared" si="48"/>
        <v xml:space="preserve"> </v>
      </c>
      <c r="M279" s="64" t="str">
        <f>IF(E279=0," ",IF(D279="Hayır",VLOOKUP(H279,Katsayı!$A$1:$B$197,2),IF(D279="Evet",VLOOKUP(H279,Katsayı!$A$199:$B$235,2),0)))</f>
        <v xml:space="preserve"> </v>
      </c>
      <c r="N279" s="82" t="str">
        <f t="shared" si="42"/>
        <v xml:space="preserve"> </v>
      </c>
      <c r="O279" s="83" t="str">
        <f t="shared" si="43"/>
        <v xml:space="preserve"> </v>
      </c>
      <c r="P279" s="83" t="str">
        <f t="shared" si="49"/>
        <v xml:space="preserve"> </v>
      </c>
      <c r="Q279" s="83" t="str">
        <f t="shared" si="44"/>
        <v xml:space="preserve"> </v>
      </c>
      <c r="R279" s="82" t="str">
        <f t="shared" si="45"/>
        <v xml:space="preserve"> </v>
      </c>
      <c r="S279" s="82" t="str">
        <f t="shared" si="46"/>
        <v xml:space="preserve"> </v>
      </c>
      <c r="T279" s="84" t="str">
        <f t="shared" si="47"/>
        <v xml:space="preserve"> </v>
      </c>
      <c r="U279" s="77"/>
      <c r="V279" s="78"/>
      <c r="Z279" s="80"/>
      <c r="AA279" s="80"/>
      <c r="AB279" s="80"/>
    </row>
    <row r="280" spans="1:28" s="79" customFormat="1" ht="15" customHeight="1" x14ac:dyDescent="0.2">
      <c r="A280" s="46"/>
      <c r="B280" s="85"/>
      <c r="C280" s="48"/>
      <c r="D280" s="48"/>
      <c r="E280" s="86"/>
      <c r="F280" s="49"/>
      <c r="G280" s="94" t="str">
        <f t="shared" si="40"/>
        <v xml:space="preserve"> </v>
      </c>
      <c r="H280" s="88" t="str">
        <f t="shared" si="41"/>
        <v xml:space="preserve"> </v>
      </c>
      <c r="I280" s="90"/>
      <c r="J280" s="87"/>
      <c r="K280" s="51"/>
      <c r="L280" s="96" t="str">
        <f t="shared" si="48"/>
        <v xml:space="preserve"> </v>
      </c>
      <c r="M280" s="64" t="str">
        <f>IF(E280=0," ",IF(D280="Hayır",VLOOKUP(H280,Katsayı!$A$1:$B$197,2),IF(D280="Evet",VLOOKUP(H280,Katsayı!$A$199:$B$235,2),0)))</f>
        <v xml:space="preserve"> </v>
      </c>
      <c r="N280" s="82" t="str">
        <f t="shared" si="42"/>
        <v xml:space="preserve"> </v>
      </c>
      <c r="O280" s="83" t="str">
        <f t="shared" si="43"/>
        <v xml:space="preserve"> </v>
      </c>
      <c r="P280" s="83" t="str">
        <f t="shared" si="49"/>
        <v xml:space="preserve"> </v>
      </c>
      <c r="Q280" s="83" t="str">
        <f t="shared" si="44"/>
        <v xml:space="preserve"> </v>
      </c>
      <c r="R280" s="82" t="str">
        <f t="shared" si="45"/>
        <v xml:space="preserve"> </v>
      </c>
      <c r="S280" s="82" t="str">
        <f t="shared" si="46"/>
        <v xml:space="preserve"> </v>
      </c>
      <c r="T280" s="84" t="str">
        <f t="shared" si="47"/>
        <v xml:space="preserve"> </v>
      </c>
      <c r="U280" s="77"/>
      <c r="V280" s="78"/>
      <c r="Z280" s="80"/>
      <c r="AA280" s="80"/>
      <c r="AB280" s="80"/>
    </row>
    <row r="281" spans="1:28" s="79" customFormat="1" ht="15" customHeight="1" x14ac:dyDescent="0.2">
      <c r="A281" s="46"/>
      <c r="B281" s="47"/>
      <c r="C281" s="48"/>
      <c r="D281" s="48"/>
      <c r="E281" s="58"/>
      <c r="F281" s="49"/>
      <c r="G281" s="94" t="str">
        <f t="shared" si="40"/>
        <v xml:space="preserve"> </v>
      </c>
      <c r="H281" s="88" t="str">
        <f t="shared" si="41"/>
        <v xml:space="preserve"> </v>
      </c>
      <c r="I281" s="90"/>
      <c r="J281" s="81"/>
      <c r="K281" s="51"/>
      <c r="L281" s="96" t="str">
        <f t="shared" si="48"/>
        <v xml:space="preserve"> </v>
      </c>
      <c r="M281" s="64" t="str">
        <f>IF(E281=0," ",IF(D281="Hayır",VLOOKUP(H281,Katsayı!$A$1:$B$197,2),IF(D281="Evet",VLOOKUP(H281,Katsayı!$A$199:$B$235,2),0)))</f>
        <v xml:space="preserve"> </v>
      </c>
      <c r="N281" s="82" t="str">
        <f t="shared" si="42"/>
        <v xml:space="preserve"> </v>
      </c>
      <c r="O281" s="83" t="str">
        <f t="shared" si="43"/>
        <v xml:space="preserve"> </v>
      </c>
      <c r="P281" s="83" t="str">
        <f t="shared" si="49"/>
        <v xml:space="preserve"> </v>
      </c>
      <c r="Q281" s="83" t="str">
        <f t="shared" si="44"/>
        <v xml:space="preserve"> </v>
      </c>
      <c r="R281" s="82" t="str">
        <f t="shared" si="45"/>
        <v xml:space="preserve"> </v>
      </c>
      <c r="S281" s="82" t="str">
        <f t="shared" si="46"/>
        <v xml:space="preserve"> </v>
      </c>
      <c r="T281" s="84" t="str">
        <f t="shared" si="47"/>
        <v xml:space="preserve"> </v>
      </c>
      <c r="U281" s="77"/>
      <c r="V281" s="78"/>
      <c r="Z281" s="80"/>
      <c r="AA281" s="80"/>
      <c r="AB281" s="80"/>
    </row>
    <row r="282" spans="1:28" s="79" customFormat="1" ht="15" customHeight="1" x14ac:dyDescent="0.2">
      <c r="A282" s="46"/>
      <c r="B282" s="47"/>
      <c r="C282" s="48"/>
      <c r="D282" s="48"/>
      <c r="E282" s="58"/>
      <c r="F282" s="49"/>
      <c r="G282" s="94" t="str">
        <f t="shared" si="40"/>
        <v xml:space="preserve"> </v>
      </c>
      <c r="H282" s="88" t="str">
        <f t="shared" si="41"/>
        <v xml:space="preserve"> </v>
      </c>
      <c r="I282" s="90"/>
      <c r="J282" s="81"/>
      <c r="K282" s="51"/>
      <c r="L282" s="96" t="str">
        <f t="shared" si="48"/>
        <v xml:space="preserve"> </v>
      </c>
      <c r="M282" s="64" t="str">
        <f>IF(E282=0," ",IF(D282="Hayır",VLOOKUP(H282,Katsayı!$A$1:$B$197,2),IF(D282="Evet",VLOOKUP(H282,Katsayı!$A$199:$B$235,2),0)))</f>
        <v xml:space="preserve"> </v>
      </c>
      <c r="N282" s="82" t="str">
        <f t="shared" si="42"/>
        <v xml:space="preserve"> </v>
      </c>
      <c r="O282" s="83" t="str">
        <f t="shared" si="43"/>
        <v xml:space="preserve"> </v>
      </c>
      <c r="P282" s="83" t="str">
        <f t="shared" si="49"/>
        <v xml:space="preserve"> </v>
      </c>
      <c r="Q282" s="83" t="str">
        <f t="shared" si="44"/>
        <v xml:space="preserve"> </v>
      </c>
      <c r="R282" s="82" t="str">
        <f t="shared" si="45"/>
        <v xml:space="preserve"> </v>
      </c>
      <c r="S282" s="82" t="str">
        <f t="shared" si="46"/>
        <v xml:space="preserve"> </v>
      </c>
      <c r="T282" s="84" t="str">
        <f t="shared" si="47"/>
        <v xml:space="preserve"> </v>
      </c>
      <c r="U282" s="77"/>
      <c r="V282" s="78"/>
      <c r="Z282" s="80"/>
      <c r="AA282" s="80"/>
      <c r="AB282" s="80"/>
    </row>
    <row r="283" spans="1:28" s="79" customFormat="1" ht="15" customHeight="1" x14ac:dyDescent="0.2">
      <c r="A283" s="46"/>
      <c r="B283" s="47"/>
      <c r="C283" s="48"/>
      <c r="D283" s="48"/>
      <c r="E283" s="58"/>
      <c r="F283" s="49"/>
      <c r="G283" s="94" t="str">
        <f t="shared" si="40"/>
        <v xml:space="preserve"> </v>
      </c>
      <c r="H283" s="88" t="str">
        <f t="shared" si="41"/>
        <v xml:space="preserve"> </v>
      </c>
      <c r="I283" s="90"/>
      <c r="J283" s="81"/>
      <c r="K283" s="51"/>
      <c r="L283" s="96" t="str">
        <f t="shared" si="48"/>
        <v xml:space="preserve"> </v>
      </c>
      <c r="M283" s="64" t="str">
        <f>IF(E283=0," ",IF(D283="Hayır",VLOOKUP(H283,Katsayı!$A$1:$B$197,2),IF(D283="Evet",VLOOKUP(H283,Katsayı!$A$199:$B$235,2),0)))</f>
        <v xml:space="preserve"> </v>
      </c>
      <c r="N283" s="82" t="str">
        <f t="shared" si="42"/>
        <v xml:space="preserve"> </v>
      </c>
      <c r="O283" s="83" t="str">
        <f t="shared" si="43"/>
        <v xml:space="preserve"> </v>
      </c>
      <c r="P283" s="83" t="str">
        <f t="shared" si="49"/>
        <v xml:space="preserve"> </v>
      </c>
      <c r="Q283" s="83" t="str">
        <f t="shared" si="44"/>
        <v xml:space="preserve"> </v>
      </c>
      <c r="R283" s="82" t="str">
        <f t="shared" si="45"/>
        <v xml:space="preserve"> </v>
      </c>
      <c r="S283" s="82" t="str">
        <f t="shared" si="46"/>
        <v xml:space="preserve"> </v>
      </c>
      <c r="T283" s="84" t="str">
        <f t="shared" si="47"/>
        <v xml:space="preserve"> </v>
      </c>
      <c r="U283" s="77"/>
      <c r="V283" s="78"/>
      <c r="Z283" s="80"/>
      <c r="AA283" s="80"/>
      <c r="AB283" s="80"/>
    </row>
    <row r="284" spans="1:28" s="79" customFormat="1" ht="15" customHeight="1" x14ac:dyDescent="0.2">
      <c r="A284" s="46"/>
      <c r="B284" s="47"/>
      <c r="C284" s="48"/>
      <c r="D284" s="48"/>
      <c r="E284" s="58"/>
      <c r="F284" s="49"/>
      <c r="G284" s="94" t="str">
        <f t="shared" si="40"/>
        <v xml:space="preserve"> </v>
      </c>
      <c r="H284" s="88" t="str">
        <f t="shared" si="41"/>
        <v xml:space="preserve"> </v>
      </c>
      <c r="I284" s="90"/>
      <c r="J284" s="81"/>
      <c r="K284" s="51"/>
      <c r="L284" s="96" t="str">
        <f t="shared" si="48"/>
        <v xml:space="preserve"> </v>
      </c>
      <c r="M284" s="64" t="str">
        <f>IF(E284=0," ",IF(D284="Hayır",VLOOKUP(H284,Katsayı!$A$1:$B$197,2),IF(D284="Evet",VLOOKUP(H284,Katsayı!$A$199:$B$235,2),0)))</f>
        <v xml:space="preserve"> </v>
      </c>
      <c r="N284" s="82" t="str">
        <f t="shared" si="42"/>
        <v xml:space="preserve"> </v>
      </c>
      <c r="O284" s="83" t="str">
        <f t="shared" si="43"/>
        <v xml:space="preserve"> </v>
      </c>
      <c r="P284" s="83" t="str">
        <f t="shared" si="49"/>
        <v xml:space="preserve"> </v>
      </c>
      <c r="Q284" s="83" t="str">
        <f t="shared" si="44"/>
        <v xml:space="preserve"> </v>
      </c>
      <c r="R284" s="82" t="str">
        <f t="shared" si="45"/>
        <v xml:space="preserve"> </v>
      </c>
      <c r="S284" s="82" t="str">
        <f t="shared" si="46"/>
        <v xml:space="preserve"> </v>
      </c>
      <c r="T284" s="84" t="str">
        <f t="shared" si="47"/>
        <v xml:space="preserve"> </v>
      </c>
      <c r="U284" s="77"/>
      <c r="V284" s="78"/>
      <c r="Z284" s="80"/>
      <c r="AA284" s="80"/>
      <c r="AB284" s="80"/>
    </row>
    <row r="285" spans="1:28" s="79" customFormat="1" ht="15" customHeight="1" x14ac:dyDescent="0.2">
      <c r="A285" s="46"/>
      <c r="B285" s="47"/>
      <c r="C285" s="48"/>
      <c r="D285" s="48"/>
      <c r="E285" s="58"/>
      <c r="F285" s="49"/>
      <c r="G285" s="94" t="str">
        <f t="shared" si="40"/>
        <v xml:space="preserve"> </v>
      </c>
      <c r="H285" s="88" t="str">
        <f t="shared" si="41"/>
        <v xml:space="preserve"> </v>
      </c>
      <c r="I285" s="90"/>
      <c r="J285" s="81"/>
      <c r="K285" s="51"/>
      <c r="L285" s="96" t="str">
        <f t="shared" si="48"/>
        <v xml:space="preserve"> </v>
      </c>
      <c r="M285" s="64" t="str">
        <f>IF(E285=0," ",IF(D285="Hayır",VLOOKUP(H285,Katsayı!$A$1:$B$197,2),IF(D285="Evet",VLOOKUP(H285,Katsayı!$A$199:$B$235,2),0)))</f>
        <v xml:space="preserve"> </v>
      </c>
      <c r="N285" s="82" t="str">
        <f t="shared" si="42"/>
        <v xml:space="preserve"> </v>
      </c>
      <c r="O285" s="83" t="str">
        <f t="shared" si="43"/>
        <v xml:space="preserve"> </v>
      </c>
      <c r="P285" s="83" t="str">
        <f t="shared" si="49"/>
        <v xml:space="preserve"> </v>
      </c>
      <c r="Q285" s="83" t="str">
        <f t="shared" si="44"/>
        <v xml:space="preserve"> </v>
      </c>
      <c r="R285" s="82" t="str">
        <f t="shared" si="45"/>
        <v xml:space="preserve"> </v>
      </c>
      <c r="S285" s="82" t="str">
        <f t="shared" si="46"/>
        <v xml:space="preserve"> </v>
      </c>
      <c r="T285" s="84" t="str">
        <f t="shared" si="47"/>
        <v xml:space="preserve"> </v>
      </c>
      <c r="U285" s="77"/>
      <c r="V285" s="78"/>
      <c r="Z285" s="80"/>
      <c r="AA285" s="80"/>
      <c r="AB285" s="80"/>
    </row>
    <row r="286" spans="1:28" s="79" customFormat="1" ht="15" customHeight="1" x14ac:dyDescent="0.2">
      <c r="A286" s="46"/>
      <c r="B286" s="47"/>
      <c r="C286" s="48"/>
      <c r="D286" s="48"/>
      <c r="E286" s="58"/>
      <c r="F286" s="49"/>
      <c r="G286" s="94" t="str">
        <f t="shared" si="40"/>
        <v xml:space="preserve"> </v>
      </c>
      <c r="H286" s="88" t="str">
        <f t="shared" si="41"/>
        <v xml:space="preserve"> </v>
      </c>
      <c r="I286" s="90"/>
      <c r="J286" s="81"/>
      <c r="K286" s="51"/>
      <c r="L286" s="96" t="str">
        <f t="shared" si="48"/>
        <v xml:space="preserve"> </v>
      </c>
      <c r="M286" s="64" t="str">
        <f>IF(E286=0," ",IF(D286="Hayır",VLOOKUP(H286,Katsayı!$A$1:$B$197,2),IF(D286="Evet",VLOOKUP(H286,Katsayı!$A$199:$B$235,2),0)))</f>
        <v xml:space="preserve"> </v>
      </c>
      <c r="N286" s="82" t="str">
        <f t="shared" si="42"/>
        <v xml:space="preserve"> </v>
      </c>
      <c r="O286" s="83" t="str">
        <f t="shared" si="43"/>
        <v xml:space="preserve"> </v>
      </c>
      <c r="P286" s="83" t="str">
        <f t="shared" si="49"/>
        <v xml:space="preserve"> </v>
      </c>
      <c r="Q286" s="83" t="str">
        <f t="shared" si="44"/>
        <v xml:space="preserve"> </v>
      </c>
      <c r="R286" s="82" t="str">
        <f t="shared" si="45"/>
        <v xml:space="preserve"> </v>
      </c>
      <c r="S286" s="82" t="str">
        <f t="shared" si="46"/>
        <v xml:space="preserve"> </v>
      </c>
      <c r="T286" s="84" t="str">
        <f t="shared" si="47"/>
        <v xml:space="preserve"> </v>
      </c>
      <c r="U286" s="77"/>
      <c r="V286" s="78"/>
      <c r="Z286" s="80"/>
      <c r="AA286" s="80"/>
      <c r="AB286" s="80"/>
    </row>
    <row r="287" spans="1:28" s="79" customFormat="1" ht="15" customHeight="1" x14ac:dyDescent="0.2">
      <c r="A287" s="46"/>
      <c r="B287" s="47"/>
      <c r="C287" s="48"/>
      <c r="D287" s="48"/>
      <c r="E287" s="58"/>
      <c r="F287" s="50"/>
      <c r="G287" s="94" t="str">
        <f t="shared" si="40"/>
        <v xml:space="preserve"> </v>
      </c>
      <c r="H287" s="88" t="str">
        <f t="shared" si="41"/>
        <v xml:space="preserve"> </v>
      </c>
      <c r="I287" s="90"/>
      <c r="J287" s="81"/>
      <c r="K287" s="51"/>
      <c r="L287" s="96" t="str">
        <f t="shared" si="48"/>
        <v xml:space="preserve"> </v>
      </c>
      <c r="M287" s="64" t="str">
        <f>IF(E287=0," ",IF(D287="Hayır",VLOOKUP(H287,Katsayı!$A$1:$B$197,2),IF(D287="Evet",VLOOKUP(H287,Katsayı!$A$199:$B$235,2),0)))</f>
        <v xml:space="preserve"> </v>
      </c>
      <c r="N287" s="82" t="str">
        <f t="shared" si="42"/>
        <v xml:space="preserve"> </v>
      </c>
      <c r="O287" s="83" t="str">
        <f t="shared" si="43"/>
        <v xml:space="preserve"> </v>
      </c>
      <c r="P287" s="83" t="str">
        <f t="shared" si="49"/>
        <v xml:space="preserve"> </v>
      </c>
      <c r="Q287" s="83" t="str">
        <f t="shared" si="44"/>
        <v xml:space="preserve"> </v>
      </c>
      <c r="R287" s="82" t="str">
        <f t="shared" si="45"/>
        <v xml:space="preserve"> </v>
      </c>
      <c r="S287" s="82" t="str">
        <f t="shared" si="46"/>
        <v xml:space="preserve"> </v>
      </c>
      <c r="T287" s="84" t="str">
        <f t="shared" si="47"/>
        <v xml:space="preserve"> </v>
      </c>
      <c r="U287" s="77"/>
      <c r="V287" s="78"/>
      <c r="Z287" s="80"/>
      <c r="AA287" s="80"/>
      <c r="AB287" s="80"/>
    </row>
    <row r="288" spans="1:28" s="79" customFormat="1" ht="15" customHeight="1" x14ac:dyDescent="0.2">
      <c r="A288" s="46"/>
      <c r="B288" s="47"/>
      <c r="C288" s="48"/>
      <c r="D288" s="48"/>
      <c r="E288" s="58"/>
      <c r="F288" s="50"/>
      <c r="G288" s="94" t="str">
        <f t="shared" si="40"/>
        <v xml:space="preserve"> </v>
      </c>
      <c r="H288" s="88" t="str">
        <f t="shared" si="41"/>
        <v xml:space="preserve"> </v>
      </c>
      <c r="I288" s="90"/>
      <c r="J288" s="81"/>
      <c r="K288" s="51"/>
      <c r="L288" s="96" t="str">
        <f t="shared" si="48"/>
        <v xml:space="preserve"> </v>
      </c>
      <c r="M288" s="64" t="str">
        <f>IF(E288=0," ",IF(D288="Hayır",VLOOKUP(H288,Katsayı!$A$1:$B$197,2),IF(D288="Evet",VLOOKUP(H288,Katsayı!$A$199:$B$235,2),0)))</f>
        <v xml:space="preserve"> </v>
      </c>
      <c r="N288" s="82" t="str">
        <f t="shared" si="42"/>
        <v xml:space="preserve"> </v>
      </c>
      <c r="O288" s="83" t="str">
        <f t="shared" si="43"/>
        <v xml:space="preserve"> </v>
      </c>
      <c r="P288" s="83" t="str">
        <f t="shared" si="49"/>
        <v xml:space="preserve"> </v>
      </c>
      <c r="Q288" s="83" t="str">
        <f t="shared" si="44"/>
        <v xml:space="preserve"> </v>
      </c>
      <c r="R288" s="82" t="str">
        <f t="shared" si="45"/>
        <v xml:space="preserve"> </v>
      </c>
      <c r="S288" s="82" t="str">
        <f t="shared" si="46"/>
        <v xml:space="preserve"> </v>
      </c>
      <c r="T288" s="84" t="str">
        <f t="shared" si="47"/>
        <v xml:space="preserve"> </v>
      </c>
      <c r="U288" s="77"/>
      <c r="V288" s="78"/>
      <c r="Z288" s="80"/>
      <c r="AA288" s="80"/>
      <c r="AB288" s="80"/>
    </row>
    <row r="289" spans="1:28" s="79" customFormat="1" ht="15" customHeight="1" x14ac:dyDescent="0.2">
      <c r="A289" s="46"/>
      <c r="B289" s="47"/>
      <c r="C289" s="48"/>
      <c r="D289" s="48"/>
      <c r="E289" s="58"/>
      <c r="F289" s="50"/>
      <c r="G289" s="94" t="str">
        <f t="shared" si="40"/>
        <v xml:space="preserve"> </v>
      </c>
      <c r="H289" s="88" t="str">
        <f t="shared" si="41"/>
        <v xml:space="preserve"> </v>
      </c>
      <c r="I289" s="90"/>
      <c r="J289" s="81"/>
      <c r="K289" s="51"/>
      <c r="L289" s="96" t="str">
        <f t="shared" si="48"/>
        <v xml:space="preserve"> </v>
      </c>
      <c r="M289" s="64" t="str">
        <f>IF(E289=0," ",IF(D289="Hayır",VLOOKUP(H289,Katsayı!$A$1:$B$197,2),IF(D289="Evet",VLOOKUP(H289,Katsayı!$A$199:$B$235,2),0)))</f>
        <v xml:space="preserve"> </v>
      </c>
      <c r="N289" s="82" t="str">
        <f t="shared" si="42"/>
        <v xml:space="preserve"> </v>
      </c>
      <c r="O289" s="83" t="str">
        <f t="shared" si="43"/>
        <v xml:space="preserve"> </v>
      </c>
      <c r="P289" s="83" t="str">
        <f t="shared" si="49"/>
        <v xml:space="preserve"> </v>
      </c>
      <c r="Q289" s="83" t="str">
        <f t="shared" si="44"/>
        <v xml:space="preserve"> </v>
      </c>
      <c r="R289" s="82" t="str">
        <f t="shared" si="45"/>
        <v xml:space="preserve"> </v>
      </c>
      <c r="S289" s="82" t="str">
        <f t="shared" si="46"/>
        <v xml:space="preserve"> </v>
      </c>
      <c r="T289" s="84" t="str">
        <f t="shared" si="47"/>
        <v xml:space="preserve"> </v>
      </c>
      <c r="U289" s="77"/>
      <c r="V289" s="78"/>
      <c r="Z289" s="80"/>
      <c r="AA289" s="80"/>
      <c r="AB289" s="80"/>
    </row>
    <row r="290" spans="1:28" s="79" customFormat="1" ht="15" customHeight="1" x14ac:dyDescent="0.2">
      <c r="A290" s="46"/>
      <c r="B290" s="47"/>
      <c r="C290" s="48"/>
      <c r="D290" s="48"/>
      <c r="E290" s="58"/>
      <c r="F290" s="50"/>
      <c r="G290" s="94" t="str">
        <f t="shared" si="40"/>
        <v xml:space="preserve"> </v>
      </c>
      <c r="H290" s="88" t="str">
        <f t="shared" si="41"/>
        <v xml:space="preserve"> </v>
      </c>
      <c r="I290" s="90"/>
      <c r="J290" s="81"/>
      <c r="K290" s="51"/>
      <c r="L290" s="96" t="str">
        <f t="shared" si="48"/>
        <v xml:space="preserve"> </v>
      </c>
      <c r="M290" s="64" t="str">
        <f>IF(E290=0," ",IF(D290="Hayır",VLOOKUP(H290,Katsayı!$A$1:$B$197,2),IF(D290="Evet",VLOOKUP(H290,Katsayı!$A$199:$B$235,2),0)))</f>
        <v xml:space="preserve"> </v>
      </c>
      <c r="N290" s="82" t="str">
        <f t="shared" si="42"/>
        <v xml:space="preserve"> </v>
      </c>
      <c r="O290" s="83" t="str">
        <f t="shared" si="43"/>
        <v xml:space="preserve"> </v>
      </c>
      <c r="P290" s="83" t="str">
        <f t="shared" si="49"/>
        <v xml:space="preserve"> </v>
      </c>
      <c r="Q290" s="83" t="str">
        <f t="shared" si="44"/>
        <v xml:space="preserve"> </v>
      </c>
      <c r="R290" s="82" t="str">
        <f t="shared" si="45"/>
        <v xml:space="preserve"> </v>
      </c>
      <c r="S290" s="82" t="str">
        <f t="shared" si="46"/>
        <v xml:space="preserve"> </v>
      </c>
      <c r="T290" s="84" t="str">
        <f t="shared" si="47"/>
        <v xml:space="preserve"> </v>
      </c>
      <c r="U290" s="77"/>
      <c r="V290" s="78"/>
      <c r="Z290" s="80"/>
      <c r="AA290" s="80"/>
      <c r="AB290" s="80"/>
    </row>
    <row r="291" spans="1:28" s="79" customFormat="1" ht="15" customHeight="1" x14ac:dyDescent="0.2">
      <c r="A291" s="46"/>
      <c r="B291" s="47"/>
      <c r="C291" s="48"/>
      <c r="D291" s="48"/>
      <c r="E291" s="58"/>
      <c r="F291" s="50"/>
      <c r="G291" s="94" t="str">
        <f t="shared" si="40"/>
        <v xml:space="preserve"> </v>
      </c>
      <c r="H291" s="88" t="str">
        <f t="shared" si="41"/>
        <v xml:space="preserve"> </v>
      </c>
      <c r="I291" s="90"/>
      <c r="J291" s="81"/>
      <c r="K291" s="51"/>
      <c r="L291" s="96" t="str">
        <f t="shared" si="48"/>
        <v xml:space="preserve"> </v>
      </c>
      <c r="M291" s="64" t="str">
        <f>IF(E291=0," ",IF(D291="Hayır",VLOOKUP(H291,Katsayı!$A$1:$B$197,2),IF(D291="Evet",VLOOKUP(H291,Katsayı!$A$199:$B$235,2),0)))</f>
        <v xml:space="preserve"> </v>
      </c>
      <c r="N291" s="82" t="str">
        <f t="shared" si="42"/>
        <v xml:space="preserve"> </v>
      </c>
      <c r="O291" s="83" t="str">
        <f t="shared" si="43"/>
        <v xml:space="preserve"> </v>
      </c>
      <c r="P291" s="83" t="str">
        <f t="shared" si="49"/>
        <v xml:space="preserve"> </v>
      </c>
      <c r="Q291" s="83" t="str">
        <f t="shared" si="44"/>
        <v xml:space="preserve"> </v>
      </c>
      <c r="R291" s="82" t="str">
        <f t="shared" si="45"/>
        <v xml:space="preserve"> </v>
      </c>
      <c r="S291" s="82" t="str">
        <f t="shared" si="46"/>
        <v xml:space="preserve"> </v>
      </c>
      <c r="T291" s="84" t="str">
        <f t="shared" si="47"/>
        <v xml:space="preserve"> </v>
      </c>
      <c r="U291" s="77"/>
      <c r="V291" s="78"/>
      <c r="Z291" s="80"/>
      <c r="AA291" s="80"/>
      <c r="AB291" s="80"/>
    </row>
    <row r="292" spans="1:28" s="79" customFormat="1" ht="15" customHeight="1" x14ac:dyDescent="0.2">
      <c r="A292" s="46"/>
      <c r="B292" s="47"/>
      <c r="C292" s="48"/>
      <c r="D292" s="48"/>
      <c r="E292" s="58"/>
      <c r="F292" s="50"/>
      <c r="G292" s="94" t="str">
        <f t="shared" si="40"/>
        <v xml:space="preserve"> </v>
      </c>
      <c r="H292" s="88" t="str">
        <f t="shared" si="41"/>
        <v xml:space="preserve"> </v>
      </c>
      <c r="I292" s="90"/>
      <c r="J292" s="81"/>
      <c r="K292" s="51"/>
      <c r="L292" s="96" t="str">
        <f t="shared" si="48"/>
        <v xml:space="preserve"> </v>
      </c>
      <c r="M292" s="64" t="str">
        <f>IF(E292=0," ",IF(D292="Hayır",VLOOKUP(H292,Katsayı!$A$1:$B$197,2),IF(D292="Evet",VLOOKUP(H292,Katsayı!$A$199:$B$235,2),0)))</f>
        <v xml:space="preserve"> </v>
      </c>
      <c r="N292" s="82" t="str">
        <f t="shared" si="42"/>
        <v xml:space="preserve"> </v>
      </c>
      <c r="O292" s="83" t="str">
        <f t="shared" si="43"/>
        <v xml:space="preserve"> </v>
      </c>
      <c r="P292" s="83" t="str">
        <f t="shared" si="49"/>
        <v xml:space="preserve"> </v>
      </c>
      <c r="Q292" s="83" t="str">
        <f t="shared" si="44"/>
        <v xml:space="preserve"> </v>
      </c>
      <c r="R292" s="82" t="str">
        <f t="shared" si="45"/>
        <v xml:space="preserve"> </v>
      </c>
      <c r="S292" s="82" t="str">
        <f t="shared" si="46"/>
        <v xml:space="preserve"> </v>
      </c>
      <c r="T292" s="84" t="str">
        <f t="shared" si="47"/>
        <v xml:space="preserve"> </v>
      </c>
      <c r="U292" s="77"/>
      <c r="V292" s="78"/>
      <c r="Z292" s="80"/>
      <c r="AA292" s="80"/>
      <c r="AB292" s="80"/>
    </row>
    <row r="293" spans="1:28" s="79" customFormat="1" ht="15" customHeight="1" x14ac:dyDescent="0.2">
      <c r="A293" s="46"/>
      <c r="B293" s="47"/>
      <c r="C293" s="48"/>
      <c r="D293" s="48"/>
      <c r="E293" s="58"/>
      <c r="F293" s="50"/>
      <c r="G293" s="94" t="str">
        <f t="shared" si="40"/>
        <v xml:space="preserve"> </v>
      </c>
      <c r="H293" s="88" t="str">
        <f t="shared" si="41"/>
        <v xml:space="preserve"> </v>
      </c>
      <c r="I293" s="90"/>
      <c r="J293" s="81"/>
      <c r="K293" s="51"/>
      <c r="L293" s="96" t="str">
        <f t="shared" si="48"/>
        <v xml:space="preserve"> </v>
      </c>
      <c r="M293" s="64" t="str">
        <f>IF(E293=0," ",IF(D293="Hayır",VLOOKUP(H293,Katsayı!$A$1:$B$197,2),IF(D293="Evet",VLOOKUP(H293,Katsayı!$A$199:$B$235,2),0)))</f>
        <v xml:space="preserve"> </v>
      </c>
      <c r="N293" s="82" t="str">
        <f t="shared" si="42"/>
        <v xml:space="preserve"> </v>
      </c>
      <c r="O293" s="83" t="str">
        <f t="shared" si="43"/>
        <v xml:space="preserve"> </v>
      </c>
      <c r="P293" s="83" t="str">
        <f t="shared" si="49"/>
        <v xml:space="preserve"> </v>
      </c>
      <c r="Q293" s="83" t="str">
        <f t="shared" si="44"/>
        <v xml:space="preserve"> </v>
      </c>
      <c r="R293" s="82" t="str">
        <f t="shared" si="45"/>
        <v xml:space="preserve"> </v>
      </c>
      <c r="S293" s="82" t="str">
        <f t="shared" si="46"/>
        <v xml:space="preserve"> </v>
      </c>
      <c r="T293" s="84" t="str">
        <f t="shared" si="47"/>
        <v xml:space="preserve"> </v>
      </c>
      <c r="U293" s="77"/>
      <c r="V293" s="78"/>
      <c r="Z293" s="80"/>
      <c r="AA293" s="80"/>
      <c r="AB293" s="80"/>
    </row>
    <row r="294" spans="1:28" s="79" customFormat="1" ht="15" customHeight="1" x14ac:dyDescent="0.2">
      <c r="A294" s="46"/>
      <c r="B294" s="47"/>
      <c r="C294" s="48"/>
      <c r="D294" s="48"/>
      <c r="E294" s="58"/>
      <c r="F294" s="50"/>
      <c r="G294" s="94" t="str">
        <f t="shared" si="40"/>
        <v xml:space="preserve"> </v>
      </c>
      <c r="H294" s="88" t="str">
        <f t="shared" si="41"/>
        <v xml:space="preserve"> </v>
      </c>
      <c r="I294" s="90"/>
      <c r="J294" s="81"/>
      <c r="K294" s="51"/>
      <c r="L294" s="96" t="str">
        <f t="shared" si="48"/>
        <v xml:space="preserve"> </v>
      </c>
      <c r="M294" s="64" t="str">
        <f>IF(E294=0," ",IF(D294="Hayır",VLOOKUP(H294,Katsayı!$A$1:$B$197,2),IF(D294="Evet",VLOOKUP(H294,Katsayı!$A$199:$B$235,2),0)))</f>
        <v xml:space="preserve"> </v>
      </c>
      <c r="N294" s="82" t="str">
        <f t="shared" si="42"/>
        <v xml:space="preserve"> </v>
      </c>
      <c r="O294" s="83" t="str">
        <f t="shared" si="43"/>
        <v xml:space="preserve"> </v>
      </c>
      <c r="P294" s="83" t="str">
        <f t="shared" si="49"/>
        <v xml:space="preserve"> </v>
      </c>
      <c r="Q294" s="83" t="str">
        <f t="shared" si="44"/>
        <v xml:space="preserve"> </v>
      </c>
      <c r="R294" s="82" t="str">
        <f t="shared" si="45"/>
        <v xml:space="preserve"> </v>
      </c>
      <c r="S294" s="82" t="str">
        <f t="shared" si="46"/>
        <v xml:space="preserve"> </v>
      </c>
      <c r="T294" s="84" t="str">
        <f t="shared" si="47"/>
        <v xml:space="preserve"> </v>
      </c>
      <c r="U294" s="77"/>
      <c r="V294" s="78"/>
      <c r="Z294" s="80"/>
      <c r="AA294" s="80"/>
      <c r="AB294" s="80"/>
    </row>
    <row r="295" spans="1:28" s="79" customFormat="1" ht="15" customHeight="1" x14ac:dyDescent="0.2">
      <c r="A295" s="46"/>
      <c r="B295" s="47"/>
      <c r="C295" s="48"/>
      <c r="D295" s="48"/>
      <c r="E295" s="58"/>
      <c r="F295" s="50"/>
      <c r="G295" s="94" t="str">
        <f t="shared" si="40"/>
        <v xml:space="preserve"> </v>
      </c>
      <c r="H295" s="88" t="str">
        <f t="shared" si="41"/>
        <v xml:space="preserve"> </v>
      </c>
      <c r="I295" s="90"/>
      <c r="J295" s="81"/>
      <c r="K295" s="51"/>
      <c r="L295" s="96" t="str">
        <f t="shared" si="48"/>
        <v xml:space="preserve"> </v>
      </c>
      <c r="M295" s="64" t="str">
        <f>IF(E295=0," ",IF(D295="Hayır",VLOOKUP(H295,Katsayı!$A$1:$B$197,2),IF(D295="Evet",VLOOKUP(H295,Katsayı!$A$199:$B$235,2),0)))</f>
        <v xml:space="preserve"> </v>
      </c>
      <c r="N295" s="82" t="str">
        <f t="shared" si="42"/>
        <v xml:space="preserve"> </v>
      </c>
      <c r="O295" s="83" t="str">
        <f t="shared" si="43"/>
        <v xml:space="preserve"> </v>
      </c>
      <c r="P295" s="83" t="str">
        <f t="shared" si="49"/>
        <v xml:space="preserve"> </v>
      </c>
      <c r="Q295" s="83" t="str">
        <f t="shared" si="44"/>
        <v xml:space="preserve"> </v>
      </c>
      <c r="R295" s="82" t="str">
        <f t="shared" si="45"/>
        <v xml:space="preserve"> </v>
      </c>
      <c r="S295" s="82" t="str">
        <f t="shared" si="46"/>
        <v xml:space="preserve"> </v>
      </c>
      <c r="T295" s="84" t="str">
        <f t="shared" si="47"/>
        <v xml:space="preserve"> </v>
      </c>
      <c r="U295" s="77"/>
      <c r="V295" s="78"/>
      <c r="Z295" s="80"/>
      <c r="AA295" s="80"/>
      <c r="AB295" s="80"/>
    </row>
    <row r="296" spans="1:28" s="79" customFormat="1" ht="15" customHeight="1" x14ac:dyDescent="0.2">
      <c r="A296" s="46"/>
      <c r="B296" s="47"/>
      <c r="C296" s="48"/>
      <c r="D296" s="48"/>
      <c r="E296" s="58"/>
      <c r="F296" s="50"/>
      <c r="G296" s="94" t="str">
        <f t="shared" si="40"/>
        <v xml:space="preserve"> </v>
      </c>
      <c r="H296" s="88" t="str">
        <f t="shared" si="41"/>
        <v xml:space="preserve"> </v>
      </c>
      <c r="I296" s="90"/>
      <c r="J296" s="81"/>
      <c r="K296" s="51"/>
      <c r="L296" s="96" t="str">
        <f t="shared" si="48"/>
        <v xml:space="preserve"> </v>
      </c>
      <c r="M296" s="64" t="str">
        <f>IF(E296=0," ",IF(D296="Hayır",VLOOKUP(H296,Katsayı!$A$1:$B$197,2),IF(D296="Evet",VLOOKUP(H296,Katsayı!$A$199:$B$235,2),0)))</f>
        <v xml:space="preserve"> </v>
      </c>
      <c r="N296" s="82" t="str">
        <f t="shared" si="42"/>
        <v xml:space="preserve"> </v>
      </c>
      <c r="O296" s="83" t="str">
        <f t="shared" si="43"/>
        <v xml:space="preserve"> </v>
      </c>
      <c r="P296" s="83" t="str">
        <f t="shared" si="49"/>
        <v xml:space="preserve"> </v>
      </c>
      <c r="Q296" s="83" t="str">
        <f t="shared" si="44"/>
        <v xml:space="preserve"> </v>
      </c>
      <c r="R296" s="82" t="str">
        <f t="shared" si="45"/>
        <v xml:space="preserve"> </v>
      </c>
      <c r="S296" s="82" t="str">
        <f t="shared" si="46"/>
        <v xml:space="preserve"> </v>
      </c>
      <c r="T296" s="84" t="str">
        <f t="shared" si="47"/>
        <v xml:space="preserve"> </v>
      </c>
      <c r="U296" s="77"/>
      <c r="V296" s="78"/>
      <c r="Z296" s="80"/>
      <c r="AA296" s="80"/>
      <c r="AB296" s="80"/>
    </row>
    <row r="297" spans="1:28" s="79" customFormat="1" ht="15" customHeight="1" x14ac:dyDescent="0.2">
      <c r="A297" s="46"/>
      <c r="B297" s="47"/>
      <c r="C297" s="48"/>
      <c r="D297" s="48"/>
      <c r="E297" s="58"/>
      <c r="F297" s="50"/>
      <c r="G297" s="94" t="str">
        <f t="shared" si="40"/>
        <v xml:space="preserve"> </v>
      </c>
      <c r="H297" s="88" t="str">
        <f t="shared" si="41"/>
        <v xml:space="preserve"> </v>
      </c>
      <c r="I297" s="90"/>
      <c r="J297" s="81"/>
      <c r="K297" s="51"/>
      <c r="L297" s="96" t="str">
        <f t="shared" si="48"/>
        <v xml:space="preserve"> </v>
      </c>
      <c r="M297" s="64" t="str">
        <f>IF(E297=0," ",IF(D297="Hayır",VLOOKUP(H297,Katsayı!$A$1:$B$197,2),IF(D297="Evet",VLOOKUP(H297,Katsayı!$A$199:$B$235,2),0)))</f>
        <v xml:space="preserve"> </v>
      </c>
      <c r="N297" s="82" t="str">
        <f t="shared" si="42"/>
        <v xml:space="preserve"> </v>
      </c>
      <c r="O297" s="83" t="str">
        <f t="shared" si="43"/>
        <v xml:space="preserve"> </v>
      </c>
      <c r="P297" s="83" t="str">
        <f t="shared" si="49"/>
        <v xml:space="preserve"> </v>
      </c>
      <c r="Q297" s="83" t="str">
        <f t="shared" si="44"/>
        <v xml:space="preserve"> </v>
      </c>
      <c r="R297" s="82" t="str">
        <f t="shared" si="45"/>
        <v xml:space="preserve"> </v>
      </c>
      <c r="S297" s="82" t="str">
        <f t="shared" si="46"/>
        <v xml:space="preserve"> </v>
      </c>
      <c r="T297" s="84" t="str">
        <f t="shared" si="47"/>
        <v xml:space="preserve"> </v>
      </c>
      <c r="U297" s="77"/>
      <c r="V297" s="78"/>
      <c r="Z297" s="80"/>
      <c r="AA297" s="80"/>
      <c r="AB297" s="80"/>
    </row>
    <row r="298" spans="1:28" s="79" customFormat="1" ht="15" customHeight="1" x14ac:dyDescent="0.2">
      <c r="A298" s="46"/>
      <c r="B298" s="47"/>
      <c r="C298" s="48"/>
      <c r="D298" s="48"/>
      <c r="E298" s="58"/>
      <c r="F298" s="50"/>
      <c r="G298" s="94" t="str">
        <f t="shared" si="40"/>
        <v xml:space="preserve"> </v>
      </c>
      <c r="H298" s="88" t="str">
        <f t="shared" si="41"/>
        <v xml:space="preserve"> </v>
      </c>
      <c r="I298" s="90"/>
      <c r="J298" s="81"/>
      <c r="K298" s="51"/>
      <c r="L298" s="96" t="str">
        <f t="shared" si="48"/>
        <v xml:space="preserve"> </v>
      </c>
      <c r="M298" s="64" t="str">
        <f>IF(E298=0," ",IF(D298="Hayır",VLOOKUP(H298,Katsayı!$A$1:$B$197,2),IF(D298="Evet",VLOOKUP(H298,Katsayı!$A$199:$B$235,2),0)))</f>
        <v xml:space="preserve"> </v>
      </c>
      <c r="N298" s="82" t="str">
        <f t="shared" si="42"/>
        <v xml:space="preserve"> </v>
      </c>
      <c r="O298" s="83" t="str">
        <f t="shared" si="43"/>
        <v xml:space="preserve"> </v>
      </c>
      <c r="P298" s="83" t="str">
        <f t="shared" si="49"/>
        <v xml:space="preserve"> </v>
      </c>
      <c r="Q298" s="83" t="str">
        <f t="shared" si="44"/>
        <v xml:space="preserve"> </v>
      </c>
      <c r="R298" s="82" t="str">
        <f t="shared" si="45"/>
        <v xml:space="preserve"> </v>
      </c>
      <c r="S298" s="82" t="str">
        <f t="shared" si="46"/>
        <v xml:space="preserve"> </v>
      </c>
      <c r="T298" s="84" t="str">
        <f t="shared" si="47"/>
        <v xml:space="preserve"> </v>
      </c>
      <c r="U298" s="77"/>
      <c r="V298" s="78"/>
      <c r="Z298" s="80"/>
      <c r="AA298" s="80"/>
      <c r="AB298" s="80"/>
    </row>
    <row r="299" spans="1:28" s="79" customFormat="1" ht="15" customHeight="1" x14ac:dyDescent="0.2">
      <c r="A299" s="46"/>
      <c r="B299" s="47"/>
      <c r="C299" s="48"/>
      <c r="D299" s="48"/>
      <c r="E299" s="58"/>
      <c r="F299" s="50"/>
      <c r="G299" s="94" t="str">
        <f t="shared" si="40"/>
        <v xml:space="preserve"> </v>
      </c>
      <c r="H299" s="88" t="str">
        <f t="shared" si="41"/>
        <v xml:space="preserve"> </v>
      </c>
      <c r="I299" s="90"/>
      <c r="J299" s="81"/>
      <c r="K299" s="51"/>
      <c r="L299" s="96" t="str">
        <f t="shared" si="48"/>
        <v xml:space="preserve"> </v>
      </c>
      <c r="M299" s="64" t="str">
        <f>IF(E299=0," ",IF(D299="Hayır",VLOOKUP(H299,Katsayı!$A$1:$B$197,2),IF(D299="Evet",VLOOKUP(H299,Katsayı!$A$199:$B$235,2),0)))</f>
        <v xml:space="preserve"> </v>
      </c>
      <c r="N299" s="82" t="str">
        <f t="shared" si="42"/>
        <v xml:space="preserve"> </v>
      </c>
      <c r="O299" s="83" t="str">
        <f t="shared" si="43"/>
        <v xml:space="preserve"> </v>
      </c>
      <c r="P299" s="83" t="str">
        <f t="shared" si="49"/>
        <v xml:space="preserve"> </v>
      </c>
      <c r="Q299" s="83" t="str">
        <f t="shared" si="44"/>
        <v xml:space="preserve"> </v>
      </c>
      <c r="R299" s="82" t="str">
        <f t="shared" si="45"/>
        <v xml:space="preserve"> </v>
      </c>
      <c r="S299" s="82" t="str">
        <f t="shared" si="46"/>
        <v xml:space="preserve"> </v>
      </c>
      <c r="T299" s="84" t="str">
        <f t="shared" si="47"/>
        <v xml:space="preserve"> </v>
      </c>
      <c r="U299" s="77"/>
      <c r="V299" s="78"/>
      <c r="Z299" s="80"/>
      <c r="AA299" s="80"/>
      <c r="AB299" s="80"/>
    </row>
    <row r="300" spans="1:28" s="79" customFormat="1" ht="15" customHeight="1" x14ac:dyDescent="0.2">
      <c r="A300" s="46"/>
      <c r="B300" s="47"/>
      <c r="C300" s="48"/>
      <c r="D300" s="48"/>
      <c r="E300" s="58"/>
      <c r="F300" s="50"/>
      <c r="G300" s="94" t="str">
        <f t="shared" si="40"/>
        <v xml:space="preserve"> </v>
      </c>
      <c r="H300" s="88" t="str">
        <f t="shared" si="41"/>
        <v xml:space="preserve"> </v>
      </c>
      <c r="I300" s="90"/>
      <c r="J300" s="81"/>
      <c r="K300" s="51"/>
      <c r="L300" s="96" t="str">
        <f t="shared" si="48"/>
        <v xml:space="preserve"> </v>
      </c>
      <c r="M300" s="64" t="str">
        <f>IF(E300=0," ",IF(D300="Hayır",VLOOKUP(H300,Katsayı!$A$1:$B$197,2),IF(D300="Evet",VLOOKUP(H300,Katsayı!$A$199:$B$235,2),0)))</f>
        <v xml:space="preserve"> </v>
      </c>
      <c r="N300" s="82" t="str">
        <f t="shared" si="42"/>
        <v xml:space="preserve"> </v>
      </c>
      <c r="O300" s="83" t="str">
        <f t="shared" si="43"/>
        <v xml:space="preserve"> </v>
      </c>
      <c r="P300" s="83" t="str">
        <f t="shared" si="49"/>
        <v xml:space="preserve"> </v>
      </c>
      <c r="Q300" s="83" t="str">
        <f t="shared" si="44"/>
        <v xml:space="preserve"> </v>
      </c>
      <c r="R300" s="82" t="str">
        <f t="shared" si="45"/>
        <v xml:space="preserve"> </v>
      </c>
      <c r="S300" s="82" t="str">
        <f t="shared" si="46"/>
        <v xml:space="preserve"> </v>
      </c>
      <c r="T300" s="84" t="str">
        <f t="shared" si="47"/>
        <v xml:space="preserve"> </v>
      </c>
      <c r="U300" s="77"/>
      <c r="V300" s="78"/>
      <c r="Z300" s="80"/>
      <c r="AA300" s="80"/>
      <c r="AB300" s="80"/>
    </row>
    <row r="301" spans="1:28" s="79" customFormat="1" ht="15" customHeight="1" x14ac:dyDescent="0.2">
      <c r="A301" s="46"/>
      <c r="B301" s="47"/>
      <c r="C301" s="48"/>
      <c r="D301" s="48"/>
      <c r="E301" s="58"/>
      <c r="F301" s="49"/>
      <c r="G301" s="94" t="str">
        <f t="shared" si="40"/>
        <v xml:space="preserve"> </v>
      </c>
      <c r="H301" s="88" t="str">
        <f t="shared" si="41"/>
        <v xml:space="preserve"> </v>
      </c>
      <c r="I301" s="90"/>
      <c r="J301" s="81"/>
      <c r="K301" s="51"/>
      <c r="L301" s="96" t="str">
        <f t="shared" si="48"/>
        <v xml:space="preserve"> </v>
      </c>
      <c r="M301" s="64" t="str">
        <f>IF(E301=0," ",IF(D301="Hayır",VLOOKUP(H301,Katsayı!$A$1:$B$197,2),IF(D301="Evet",VLOOKUP(H301,Katsayı!$A$199:$B$235,2),0)))</f>
        <v xml:space="preserve"> </v>
      </c>
      <c r="N301" s="82" t="str">
        <f t="shared" si="42"/>
        <v xml:space="preserve"> </v>
      </c>
      <c r="O301" s="83" t="str">
        <f t="shared" si="43"/>
        <v xml:space="preserve"> </v>
      </c>
      <c r="P301" s="83" t="str">
        <f t="shared" si="49"/>
        <v xml:space="preserve"> </v>
      </c>
      <c r="Q301" s="83" t="str">
        <f t="shared" si="44"/>
        <v xml:space="preserve"> </v>
      </c>
      <c r="R301" s="82" t="str">
        <f t="shared" si="45"/>
        <v xml:space="preserve"> </v>
      </c>
      <c r="S301" s="82" t="str">
        <f t="shared" si="46"/>
        <v xml:space="preserve"> </v>
      </c>
      <c r="T301" s="84" t="str">
        <f t="shared" si="47"/>
        <v xml:space="preserve"> </v>
      </c>
      <c r="U301" s="77"/>
      <c r="V301" s="78"/>
      <c r="Z301" s="80"/>
      <c r="AA301" s="80"/>
      <c r="AB301" s="80"/>
    </row>
    <row r="302" spans="1:28" s="79" customFormat="1" ht="15" customHeight="1" x14ac:dyDescent="0.2">
      <c r="A302" s="46"/>
      <c r="B302" s="47"/>
      <c r="C302" s="48"/>
      <c r="D302" s="48"/>
      <c r="E302" s="58"/>
      <c r="F302" s="49"/>
      <c r="G302" s="94" t="str">
        <f t="shared" si="40"/>
        <v xml:space="preserve"> </v>
      </c>
      <c r="H302" s="88" t="str">
        <f t="shared" si="41"/>
        <v xml:space="preserve"> </v>
      </c>
      <c r="I302" s="90"/>
      <c r="J302" s="81"/>
      <c r="K302" s="51"/>
      <c r="L302" s="96" t="str">
        <f t="shared" si="48"/>
        <v xml:space="preserve"> </v>
      </c>
      <c r="M302" s="64" t="str">
        <f>IF(E302=0," ",IF(D302="Hayır",VLOOKUP(H302,Katsayı!$A$1:$B$197,2),IF(D302="Evet",VLOOKUP(H302,Katsayı!$A$199:$B$235,2),0)))</f>
        <v xml:space="preserve"> </v>
      </c>
      <c r="N302" s="82" t="str">
        <f t="shared" si="42"/>
        <v xml:space="preserve"> </v>
      </c>
      <c r="O302" s="83" t="str">
        <f t="shared" si="43"/>
        <v xml:space="preserve"> </v>
      </c>
      <c r="P302" s="83" t="str">
        <f t="shared" si="49"/>
        <v xml:space="preserve"> </v>
      </c>
      <c r="Q302" s="83" t="str">
        <f t="shared" si="44"/>
        <v xml:space="preserve"> </v>
      </c>
      <c r="R302" s="82" t="str">
        <f t="shared" si="45"/>
        <v xml:space="preserve"> </v>
      </c>
      <c r="S302" s="82" t="str">
        <f t="shared" si="46"/>
        <v xml:space="preserve"> </v>
      </c>
      <c r="T302" s="84" t="str">
        <f t="shared" si="47"/>
        <v xml:space="preserve"> </v>
      </c>
      <c r="U302" s="77"/>
      <c r="V302" s="78"/>
      <c r="Z302" s="80"/>
      <c r="AA302" s="80"/>
      <c r="AB302" s="80"/>
    </row>
    <row r="303" spans="1:28" s="79" customFormat="1" ht="15" customHeight="1" x14ac:dyDescent="0.2">
      <c r="A303" s="46"/>
      <c r="B303" s="85"/>
      <c r="C303" s="48"/>
      <c r="D303" s="48"/>
      <c r="E303" s="86"/>
      <c r="F303" s="49"/>
      <c r="G303" s="94" t="str">
        <f t="shared" si="40"/>
        <v xml:space="preserve"> </v>
      </c>
      <c r="H303" s="88" t="str">
        <f t="shared" si="41"/>
        <v xml:space="preserve"> </v>
      </c>
      <c r="I303" s="90"/>
      <c r="J303" s="87"/>
      <c r="K303" s="51"/>
      <c r="L303" s="96" t="str">
        <f t="shared" si="48"/>
        <v xml:space="preserve"> </v>
      </c>
      <c r="M303" s="64" t="str">
        <f>IF(E303=0," ",IF(D303="Hayır",VLOOKUP(H303,Katsayı!$A$1:$B$197,2),IF(D303="Evet",VLOOKUP(H303,Katsayı!$A$199:$B$235,2),0)))</f>
        <v xml:space="preserve"> </v>
      </c>
      <c r="N303" s="82" t="str">
        <f t="shared" si="42"/>
        <v xml:space="preserve"> </v>
      </c>
      <c r="O303" s="83" t="str">
        <f t="shared" si="43"/>
        <v xml:space="preserve"> </v>
      </c>
      <c r="P303" s="83" t="str">
        <f t="shared" si="49"/>
        <v xml:space="preserve"> </v>
      </c>
      <c r="Q303" s="83" t="str">
        <f t="shared" si="44"/>
        <v xml:space="preserve"> </v>
      </c>
      <c r="R303" s="82" t="str">
        <f t="shared" si="45"/>
        <v xml:space="preserve"> </v>
      </c>
      <c r="S303" s="82" t="str">
        <f t="shared" si="46"/>
        <v xml:space="preserve"> </v>
      </c>
      <c r="T303" s="84" t="str">
        <f t="shared" si="47"/>
        <v xml:space="preserve"> </v>
      </c>
      <c r="U303" s="77"/>
      <c r="V303" s="78"/>
      <c r="Z303" s="80"/>
      <c r="AA303" s="80"/>
      <c r="AB303" s="80"/>
    </row>
    <row r="304" spans="1:28" s="79" customFormat="1" ht="15" customHeight="1" x14ac:dyDescent="0.2">
      <c r="A304" s="46"/>
      <c r="B304" s="85"/>
      <c r="C304" s="48"/>
      <c r="D304" s="48"/>
      <c r="E304" s="86"/>
      <c r="F304" s="49"/>
      <c r="G304" s="94" t="str">
        <f t="shared" si="40"/>
        <v xml:space="preserve"> </v>
      </c>
      <c r="H304" s="88" t="str">
        <f t="shared" si="41"/>
        <v xml:space="preserve"> </v>
      </c>
      <c r="I304" s="90"/>
      <c r="J304" s="87"/>
      <c r="K304" s="51"/>
      <c r="L304" s="96" t="str">
        <f t="shared" si="48"/>
        <v xml:space="preserve"> </v>
      </c>
      <c r="M304" s="64" t="str">
        <f>IF(E304=0," ",IF(D304="Hayır",VLOOKUP(H304,Katsayı!$A$1:$B$197,2),IF(D304="Evet",VLOOKUP(H304,Katsayı!$A$199:$B$235,2),0)))</f>
        <v xml:space="preserve"> </v>
      </c>
      <c r="N304" s="82" t="str">
        <f t="shared" si="42"/>
        <v xml:space="preserve"> </v>
      </c>
      <c r="O304" s="83" t="str">
        <f t="shared" si="43"/>
        <v xml:space="preserve"> </v>
      </c>
      <c r="P304" s="83" t="str">
        <f t="shared" si="49"/>
        <v xml:space="preserve"> </v>
      </c>
      <c r="Q304" s="83" t="str">
        <f t="shared" si="44"/>
        <v xml:space="preserve"> </v>
      </c>
      <c r="R304" s="82" t="str">
        <f t="shared" si="45"/>
        <v xml:space="preserve"> </v>
      </c>
      <c r="S304" s="82" t="str">
        <f t="shared" si="46"/>
        <v xml:space="preserve"> </v>
      </c>
      <c r="T304" s="84" t="str">
        <f t="shared" si="47"/>
        <v xml:space="preserve"> </v>
      </c>
      <c r="U304" s="77"/>
      <c r="V304" s="78"/>
      <c r="Z304" s="80"/>
      <c r="AA304" s="80"/>
      <c r="AB304" s="80"/>
    </row>
    <row r="305" spans="1:28" s="79" customFormat="1" ht="15" customHeight="1" x14ac:dyDescent="0.2">
      <c r="A305" s="46"/>
      <c r="B305" s="85"/>
      <c r="C305" s="48"/>
      <c r="D305" s="48"/>
      <c r="E305" s="86"/>
      <c r="F305" s="49"/>
      <c r="G305" s="94" t="str">
        <f t="shared" si="40"/>
        <v xml:space="preserve"> </v>
      </c>
      <c r="H305" s="88" t="str">
        <f t="shared" si="41"/>
        <v xml:space="preserve"> </v>
      </c>
      <c r="I305" s="90"/>
      <c r="J305" s="87"/>
      <c r="K305" s="51"/>
      <c r="L305" s="96" t="str">
        <f t="shared" si="48"/>
        <v xml:space="preserve"> </v>
      </c>
      <c r="M305" s="64" t="str">
        <f>IF(E305=0," ",IF(D305="Hayır",VLOOKUP(H305,Katsayı!$A$1:$B$197,2),IF(D305="Evet",VLOOKUP(H305,Katsayı!$A$199:$B$235,2),0)))</f>
        <v xml:space="preserve"> </v>
      </c>
      <c r="N305" s="82" t="str">
        <f t="shared" si="42"/>
        <v xml:space="preserve"> </v>
      </c>
      <c r="O305" s="83" t="str">
        <f t="shared" si="43"/>
        <v xml:space="preserve"> </v>
      </c>
      <c r="P305" s="83" t="str">
        <f t="shared" si="49"/>
        <v xml:space="preserve"> </v>
      </c>
      <c r="Q305" s="83" t="str">
        <f t="shared" si="44"/>
        <v xml:space="preserve"> </v>
      </c>
      <c r="R305" s="82" t="str">
        <f t="shared" si="45"/>
        <v xml:space="preserve"> </v>
      </c>
      <c r="S305" s="82" t="str">
        <f t="shared" si="46"/>
        <v xml:space="preserve"> </v>
      </c>
      <c r="T305" s="84" t="str">
        <f t="shared" si="47"/>
        <v xml:space="preserve"> </v>
      </c>
      <c r="U305" s="77"/>
      <c r="V305" s="78"/>
      <c r="Z305" s="80"/>
      <c r="AA305" s="80"/>
      <c r="AB305" s="80"/>
    </row>
    <row r="306" spans="1:28" s="79" customFormat="1" ht="15" customHeight="1" x14ac:dyDescent="0.2">
      <c r="A306" s="46"/>
      <c r="B306" s="85"/>
      <c r="C306" s="48"/>
      <c r="D306" s="48"/>
      <c r="E306" s="86"/>
      <c r="F306" s="49"/>
      <c r="G306" s="94" t="str">
        <f t="shared" si="40"/>
        <v xml:space="preserve"> </v>
      </c>
      <c r="H306" s="88" t="str">
        <f t="shared" si="41"/>
        <v xml:space="preserve"> </v>
      </c>
      <c r="I306" s="90"/>
      <c r="J306" s="87"/>
      <c r="K306" s="51"/>
      <c r="L306" s="96" t="str">
        <f t="shared" si="48"/>
        <v xml:space="preserve"> </v>
      </c>
      <c r="M306" s="64" t="str">
        <f>IF(E306=0," ",IF(D306="Hayır",VLOOKUP(H306,Katsayı!$A$1:$B$197,2),IF(D306="Evet",VLOOKUP(H306,Katsayı!$A$199:$B$235,2),0)))</f>
        <v xml:space="preserve"> </v>
      </c>
      <c r="N306" s="82" t="str">
        <f t="shared" si="42"/>
        <v xml:space="preserve"> </v>
      </c>
      <c r="O306" s="83" t="str">
        <f t="shared" si="43"/>
        <v xml:space="preserve"> </v>
      </c>
      <c r="P306" s="83" t="str">
        <f t="shared" si="49"/>
        <v xml:space="preserve"> </v>
      </c>
      <c r="Q306" s="83" t="str">
        <f t="shared" si="44"/>
        <v xml:space="preserve"> </v>
      </c>
      <c r="R306" s="82" t="str">
        <f t="shared" si="45"/>
        <v xml:space="preserve"> </v>
      </c>
      <c r="S306" s="82" t="str">
        <f t="shared" si="46"/>
        <v xml:space="preserve"> </v>
      </c>
      <c r="T306" s="84" t="str">
        <f t="shared" si="47"/>
        <v xml:space="preserve"> </v>
      </c>
      <c r="U306" s="77"/>
      <c r="V306" s="78"/>
      <c r="Z306" s="80"/>
      <c r="AA306" s="80"/>
      <c r="AB306" s="80"/>
    </row>
    <row r="307" spans="1:28" s="79" customFormat="1" ht="15" customHeight="1" x14ac:dyDescent="0.2">
      <c r="A307" s="46"/>
      <c r="B307" s="85"/>
      <c r="C307" s="48"/>
      <c r="D307" s="48"/>
      <c r="E307" s="86"/>
      <c r="F307" s="49"/>
      <c r="G307" s="94" t="str">
        <f t="shared" si="40"/>
        <v xml:space="preserve"> </v>
      </c>
      <c r="H307" s="88" t="str">
        <f t="shared" si="41"/>
        <v xml:space="preserve"> </v>
      </c>
      <c r="I307" s="90"/>
      <c r="J307" s="87"/>
      <c r="K307" s="51"/>
      <c r="L307" s="96" t="str">
        <f t="shared" si="48"/>
        <v xml:space="preserve"> </v>
      </c>
      <c r="M307" s="64" t="str">
        <f>IF(E307=0," ",IF(D307="Hayır",VLOOKUP(H307,Katsayı!$A$1:$B$197,2),IF(D307="Evet",VLOOKUP(H307,Katsayı!$A$199:$B$235,2),0)))</f>
        <v xml:space="preserve"> </v>
      </c>
      <c r="N307" s="82" t="str">
        <f t="shared" si="42"/>
        <v xml:space="preserve"> </v>
      </c>
      <c r="O307" s="83" t="str">
        <f t="shared" si="43"/>
        <v xml:space="preserve"> </v>
      </c>
      <c r="P307" s="83" t="str">
        <f t="shared" si="49"/>
        <v xml:space="preserve"> </v>
      </c>
      <c r="Q307" s="83" t="str">
        <f t="shared" si="44"/>
        <v xml:space="preserve"> </v>
      </c>
      <c r="R307" s="82" t="str">
        <f t="shared" si="45"/>
        <v xml:space="preserve"> </v>
      </c>
      <c r="S307" s="82" t="str">
        <f t="shared" si="46"/>
        <v xml:space="preserve"> </v>
      </c>
      <c r="T307" s="84" t="str">
        <f t="shared" si="47"/>
        <v xml:space="preserve"> </v>
      </c>
      <c r="U307" s="77"/>
      <c r="V307" s="78"/>
      <c r="Z307" s="80"/>
      <c r="AA307" s="80"/>
      <c r="AB307" s="80"/>
    </row>
    <row r="308" spans="1:28" s="79" customFormat="1" ht="15" customHeight="1" x14ac:dyDescent="0.2">
      <c r="A308" s="46"/>
      <c r="B308" s="85"/>
      <c r="C308" s="48"/>
      <c r="D308" s="48"/>
      <c r="E308" s="86"/>
      <c r="F308" s="49"/>
      <c r="G308" s="94" t="str">
        <f t="shared" si="40"/>
        <v xml:space="preserve"> </v>
      </c>
      <c r="H308" s="88" t="str">
        <f t="shared" si="41"/>
        <v xml:space="preserve"> </v>
      </c>
      <c r="I308" s="90"/>
      <c r="J308" s="87"/>
      <c r="K308" s="51"/>
      <c r="L308" s="96" t="str">
        <f t="shared" si="48"/>
        <v xml:space="preserve"> </v>
      </c>
      <c r="M308" s="64" t="str">
        <f>IF(E308=0," ",IF(D308="Hayır",VLOOKUP(H308,Katsayı!$A$1:$B$197,2),IF(D308="Evet",VLOOKUP(H308,Katsayı!$A$199:$B$235,2),0)))</f>
        <v xml:space="preserve"> </v>
      </c>
      <c r="N308" s="82" t="str">
        <f t="shared" si="42"/>
        <v xml:space="preserve"> </v>
      </c>
      <c r="O308" s="83" t="str">
        <f t="shared" si="43"/>
        <v xml:space="preserve"> </v>
      </c>
      <c r="P308" s="83" t="str">
        <f t="shared" si="49"/>
        <v xml:space="preserve"> </v>
      </c>
      <c r="Q308" s="83" t="str">
        <f t="shared" si="44"/>
        <v xml:space="preserve"> </v>
      </c>
      <c r="R308" s="82" t="str">
        <f t="shared" si="45"/>
        <v xml:space="preserve"> </v>
      </c>
      <c r="S308" s="82" t="str">
        <f t="shared" si="46"/>
        <v xml:space="preserve"> </v>
      </c>
      <c r="T308" s="84" t="str">
        <f t="shared" si="47"/>
        <v xml:space="preserve"> </v>
      </c>
      <c r="U308" s="77"/>
      <c r="V308" s="78"/>
      <c r="Z308" s="80"/>
      <c r="AA308" s="80"/>
      <c r="AB308" s="80"/>
    </row>
    <row r="309" spans="1:28" s="79" customFormat="1" ht="15" customHeight="1" x14ac:dyDescent="0.2">
      <c r="A309" s="46"/>
      <c r="B309" s="85"/>
      <c r="C309" s="48"/>
      <c r="D309" s="48"/>
      <c r="E309" s="86"/>
      <c r="F309" s="49"/>
      <c r="G309" s="94" t="str">
        <f t="shared" si="40"/>
        <v xml:space="preserve"> </v>
      </c>
      <c r="H309" s="88" t="str">
        <f t="shared" si="41"/>
        <v xml:space="preserve"> </v>
      </c>
      <c r="I309" s="90"/>
      <c r="J309" s="87"/>
      <c r="K309" s="51"/>
      <c r="L309" s="96" t="str">
        <f t="shared" si="48"/>
        <v xml:space="preserve"> </v>
      </c>
      <c r="M309" s="64" t="str">
        <f>IF(E309=0," ",IF(D309="Hayır",VLOOKUP(H309,Katsayı!$A$1:$B$197,2),IF(D309="Evet",VLOOKUP(H309,Katsayı!$A$199:$B$235,2),0)))</f>
        <v xml:space="preserve"> </v>
      </c>
      <c r="N309" s="82" t="str">
        <f t="shared" si="42"/>
        <v xml:space="preserve"> </v>
      </c>
      <c r="O309" s="83" t="str">
        <f t="shared" si="43"/>
        <v xml:space="preserve"> </v>
      </c>
      <c r="P309" s="83" t="str">
        <f t="shared" si="49"/>
        <v xml:space="preserve"> </v>
      </c>
      <c r="Q309" s="83" t="str">
        <f t="shared" si="44"/>
        <v xml:space="preserve"> </v>
      </c>
      <c r="R309" s="82" t="str">
        <f t="shared" si="45"/>
        <v xml:space="preserve"> </v>
      </c>
      <c r="S309" s="82" t="str">
        <f t="shared" si="46"/>
        <v xml:space="preserve"> </v>
      </c>
      <c r="T309" s="84" t="str">
        <f t="shared" si="47"/>
        <v xml:space="preserve"> </v>
      </c>
      <c r="U309" s="77"/>
      <c r="V309" s="78"/>
      <c r="Z309" s="80"/>
      <c r="AA309" s="80"/>
      <c r="AB309" s="80"/>
    </row>
    <row r="310" spans="1:28" s="79" customFormat="1" ht="15" customHeight="1" x14ac:dyDescent="0.2">
      <c r="A310" s="46"/>
      <c r="B310" s="85"/>
      <c r="C310" s="48"/>
      <c r="D310" s="48"/>
      <c r="E310" s="86"/>
      <c r="F310" s="49"/>
      <c r="G310" s="94" t="str">
        <f t="shared" si="40"/>
        <v xml:space="preserve"> </v>
      </c>
      <c r="H310" s="88" t="str">
        <f t="shared" si="41"/>
        <v xml:space="preserve"> </v>
      </c>
      <c r="I310" s="90"/>
      <c r="J310" s="87"/>
      <c r="K310" s="51"/>
      <c r="L310" s="96" t="str">
        <f t="shared" si="48"/>
        <v xml:space="preserve"> </v>
      </c>
      <c r="M310" s="64" t="str">
        <f>IF(E310=0," ",IF(D310="Hayır",VLOOKUP(H310,Katsayı!$A$1:$B$197,2),IF(D310="Evet",VLOOKUP(H310,Katsayı!$A$199:$B$235,2),0)))</f>
        <v xml:space="preserve"> </v>
      </c>
      <c r="N310" s="82" t="str">
        <f t="shared" si="42"/>
        <v xml:space="preserve"> </v>
      </c>
      <c r="O310" s="83" t="str">
        <f t="shared" si="43"/>
        <v xml:space="preserve"> </v>
      </c>
      <c r="P310" s="83" t="str">
        <f t="shared" si="49"/>
        <v xml:space="preserve"> </v>
      </c>
      <c r="Q310" s="83" t="str">
        <f t="shared" si="44"/>
        <v xml:space="preserve"> </v>
      </c>
      <c r="R310" s="82" t="str">
        <f t="shared" si="45"/>
        <v xml:space="preserve"> </v>
      </c>
      <c r="S310" s="82" t="str">
        <f t="shared" si="46"/>
        <v xml:space="preserve"> </v>
      </c>
      <c r="T310" s="84" t="str">
        <f t="shared" si="47"/>
        <v xml:space="preserve"> </v>
      </c>
      <c r="U310" s="77"/>
      <c r="V310" s="78"/>
      <c r="Z310" s="80"/>
      <c r="AA310" s="80"/>
      <c r="AB310" s="80"/>
    </row>
    <row r="311" spans="1:28" s="79" customFormat="1" ht="15" customHeight="1" x14ac:dyDescent="0.2">
      <c r="A311" s="46"/>
      <c r="B311" s="85"/>
      <c r="C311" s="48"/>
      <c r="D311" s="48"/>
      <c r="E311" s="86"/>
      <c r="F311" s="50"/>
      <c r="G311" s="94" t="str">
        <f t="shared" si="40"/>
        <v xml:space="preserve"> </v>
      </c>
      <c r="H311" s="88" t="str">
        <f t="shared" si="41"/>
        <v xml:space="preserve"> </v>
      </c>
      <c r="I311" s="90"/>
      <c r="J311" s="87"/>
      <c r="K311" s="51"/>
      <c r="L311" s="96" t="str">
        <f t="shared" si="48"/>
        <v xml:space="preserve"> </v>
      </c>
      <c r="M311" s="64" t="str">
        <f>IF(E311=0," ",IF(D311="Hayır",VLOOKUP(H311,Katsayı!$A$1:$B$197,2),IF(D311="Evet",VLOOKUP(H311,Katsayı!$A$199:$B$235,2),0)))</f>
        <v xml:space="preserve"> </v>
      </c>
      <c r="N311" s="82" t="str">
        <f t="shared" si="42"/>
        <v xml:space="preserve"> </v>
      </c>
      <c r="O311" s="83" t="str">
        <f t="shared" si="43"/>
        <v xml:space="preserve"> </v>
      </c>
      <c r="P311" s="83" t="str">
        <f t="shared" si="49"/>
        <v xml:space="preserve"> </v>
      </c>
      <c r="Q311" s="83" t="str">
        <f t="shared" si="44"/>
        <v xml:space="preserve"> </v>
      </c>
      <c r="R311" s="82" t="str">
        <f t="shared" si="45"/>
        <v xml:space="preserve"> </v>
      </c>
      <c r="S311" s="82" t="str">
        <f t="shared" si="46"/>
        <v xml:space="preserve"> </v>
      </c>
      <c r="T311" s="84" t="str">
        <f t="shared" si="47"/>
        <v xml:space="preserve"> </v>
      </c>
      <c r="U311" s="77"/>
      <c r="V311" s="78"/>
      <c r="Z311" s="80"/>
      <c r="AA311" s="80"/>
      <c r="AB311" s="80"/>
    </row>
    <row r="312" spans="1:28" s="79" customFormat="1" ht="15" customHeight="1" x14ac:dyDescent="0.2">
      <c r="A312" s="46"/>
      <c r="B312" s="85"/>
      <c r="C312" s="48"/>
      <c r="D312" s="48"/>
      <c r="E312" s="86"/>
      <c r="F312" s="50"/>
      <c r="G312" s="94" t="str">
        <f t="shared" si="40"/>
        <v xml:space="preserve"> </v>
      </c>
      <c r="H312" s="88" t="str">
        <f t="shared" si="41"/>
        <v xml:space="preserve"> </v>
      </c>
      <c r="I312" s="90"/>
      <c r="J312" s="87"/>
      <c r="K312" s="51"/>
      <c r="L312" s="96" t="str">
        <f t="shared" si="48"/>
        <v xml:space="preserve"> </v>
      </c>
      <c r="M312" s="64" t="str">
        <f>IF(E312=0," ",IF(D312="Hayır",VLOOKUP(H312,Katsayı!$A$1:$B$197,2),IF(D312="Evet",VLOOKUP(H312,Katsayı!$A$199:$B$235,2),0)))</f>
        <v xml:space="preserve"> </v>
      </c>
      <c r="N312" s="82" t="str">
        <f t="shared" si="42"/>
        <v xml:space="preserve"> </v>
      </c>
      <c r="O312" s="83" t="str">
        <f t="shared" si="43"/>
        <v xml:space="preserve"> </v>
      </c>
      <c r="P312" s="83" t="str">
        <f t="shared" si="49"/>
        <v xml:space="preserve"> </v>
      </c>
      <c r="Q312" s="83" t="str">
        <f t="shared" si="44"/>
        <v xml:space="preserve"> </v>
      </c>
      <c r="R312" s="82" t="str">
        <f t="shared" si="45"/>
        <v xml:space="preserve"> </v>
      </c>
      <c r="S312" s="82" t="str">
        <f t="shared" si="46"/>
        <v xml:space="preserve"> </v>
      </c>
      <c r="T312" s="84" t="str">
        <f t="shared" si="47"/>
        <v xml:space="preserve"> </v>
      </c>
      <c r="U312" s="77"/>
      <c r="V312" s="78"/>
      <c r="Z312" s="80"/>
      <c r="AA312" s="80"/>
      <c r="AB312" s="80"/>
    </row>
    <row r="313" spans="1:28" s="79" customFormat="1" ht="15" customHeight="1" x14ac:dyDescent="0.2">
      <c r="A313" s="46"/>
      <c r="B313" s="85"/>
      <c r="C313" s="48"/>
      <c r="D313" s="48"/>
      <c r="E313" s="86"/>
      <c r="F313" s="50"/>
      <c r="G313" s="94" t="str">
        <f t="shared" si="40"/>
        <v xml:space="preserve"> </v>
      </c>
      <c r="H313" s="88" t="str">
        <f t="shared" si="41"/>
        <v xml:space="preserve"> </v>
      </c>
      <c r="I313" s="90"/>
      <c r="J313" s="87"/>
      <c r="K313" s="51"/>
      <c r="L313" s="96" t="str">
        <f t="shared" si="48"/>
        <v xml:space="preserve"> </v>
      </c>
      <c r="M313" s="64" t="str">
        <f>IF(E313=0," ",IF(D313="Hayır",VLOOKUP(H313,Katsayı!$A$1:$B$197,2),IF(D313="Evet",VLOOKUP(H313,Katsayı!$A$199:$B$235,2),0)))</f>
        <v xml:space="preserve"> </v>
      </c>
      <c r="N313" s="82" t="str">
        <f t="shared" si="42"/>
        <v xml:space="preserve"> </v>
      </c>
      <c r="O313" s="83" t="str">
        <f t="shared" si="43"/>
        <v xml:space="preserve"> </v>
      </c>
      <c r="P313" s="83" t="str">
        <f t="shared" si="49"/>
        <v xml:space="preserve"> </v>
      </c>
      <c r="Q313" s="83" t="str">
        <f t="shared" si="44"/>
        <v xml:space="preserve"> </v>
      </c>
      <c r="R313" s="82" t="str">
        <f t="shared" si="45"/>
        <v xml:space="preserve"> </v>
      </c>
      <c r="S313" s="82" t="str">
        <f t="shared" si="46"/>
        <v xml:space="preserve"> </v>
      </c>
      <c r="T313" s="84" t="str">
        <f t="shared" si="47"/>
        <v xml:space="preserve"> </v>
      </c>
      <c r="U313" s="77"/>
      <c r="V313" s="78"/>
      <c r="Z313" s="80"/>
      <c r="AA313" s="80"/>
      <c r="AB313" s="80"/>
    </row>
    <row r="314" spans="1:28" s="79" customFormat="1" ht="15" customHeight="1" x14ac:dyDescent="0.2">
      <c r="A314" s="46"/>
      <c r="B314" s="85"/>
      <c r="C314" s="48"/>
      <c r="D314" s="48"/>
      <c r="E314" s="86"/>
      <c r="F314" s="50"/>
      <c r="G314" s="94" t="str">
        <f t="shared" si="40"/>
        <v xml:space="preserve"> </v>
      </c>
      <c r="H314" s="88" t="str">
        <f t="shared" si="41"/>
        <v xml:space="preserve"> </v>
      </c>
      <c r="I314" s="90"/>
      <c r="J314" s="87"/>
      <c r="K314" s="51"/>
      <c r="L314" s="96" t="str">
        <f t="shared" si="48"/>
        <v xml:space="preserve"> </v>
      </c>
      <c r="M314" s="64" t="str">
        <f>IF(E314=0," ",IF(D314="Hayır",VLOOKUP(H314,Katsayı!$A$1:$B$197,2),IF(D314="Evet",VLOOKUP(H314,Katsayı!$A$199:$B$235,2),0)))</f>
        <v xml:space="preserve"> </v>
      </c>
      <c r="N314" s="82" t="str">
        <f t="shared" si="42"/>
        <v xml:space="preserve"> </v>
      </c>
      <c r="O314" s="83" t="str">
        <f t="shared" si="43"/>
        <v xml:space="preserve"> </v>
      </c>
      <c r="P314" s="83" t="str">
        <f t="shared" si="49"/>
        <v xml:space="preserve"> </v>
      </c>
      <c r="Q314" s="83" t="str">
        <f t="shared" si="44"/>
        <v xml:space="preserve"> </v>
      </c>
      <c r="R314" s="82" t="str">
        <f t="shared" si="45"/>
        <v xml:space="preserve"> </v>
      </c>
      <c r="S314" s="82" t="str">
        <f t="shared" si="46"/>
        <v xml:space="preserve"> </v>
      </c>
      <c r="T314" s="84" t="str">
        <f t="shared" si="47"/>
        <v xml:space="preserve"> </v>
      </c>
      <c r="U314" s="77"/>
      <c r="V314" s="78"/>
      <c r="Z314" s="80"/>
      <c r="AA314" s="80"/>
      <c r="AB314" s="80"/>
    </row>
    <row r="315" spans="1:28" s="79" customFormat="1" ht="15" customHeight="1" x14ac:dyDescent="0.2">
      <c r="A315" s="46"/>
      <c r="B315" s="85"/>
      <c r="C315" s="48"/>
      <c r="D315" s="48"/>
      <c r="E315" s="86"/>
      <c r="F315" s="50"/>
      <c r="G315" s="94" t="str">
        <f t="shared" si="40"/>
        <v xml:space="preserve"> </v>
      </c>
      <c r="H315" s="88" t="str">
        <f t="shared" si="41"/>
        <v xml:space="preserve"> </v>
      </c>
      <c r="I315" s="90"/>
      <c r="J315" s="87"/>
      <c r="K315" s="51"/>
      <c r="L315" s="96" t="str">
        <f t="shared" si="48"/>
        <v xml:space="preserve"> </v>
      </c>
      <c r="M315" s="64" t="str">
        <f>IF(E315=0," ",IF(D315="Hayır",VLOOKUP(H315,Katsayı!$A$1:$B$197,2),IF(D315="Evet",VLOOKUP(H315,Katsayı!$A$199:$B$235,2),0)))</f>
        <v xml:space="preserve"> </v>
      </c>
      <c r="N315" s="82" t="str">
        <f t="shared" si="42"/>
        <v xml:space="preserve"> </v>
      </c>
      <c r="O315" s="83" t="str">
        <f t="shared" si="43"/>
        <v xml:space="preserve"> </v>
      </c>
      <c r="P315" s="83" t="str">
        <f t="shared" si="49"/>
        <v xml:space="preserve"> </v>
      </c>
      <c r="Q315" s="83" t="str">
        <f t="shared" si="44"/>
        <v xml:space="preserve"> </v>
      </c>
      <c r="R315" s="82" t="str">
        <f t="shared" si="45"/>
        <v xml:space="preserve"> </v>
      </c>
      <c r="S315" s="82" t="str">
        <f t="shared" si="46"/>
        <v xml:space="preserve"> </v>
      </c>
      <c r="T315" s="84" t="str">
        <f t="shared" si="47"/>
        <v xml:space="preserve"> </v>
      </c>
      <c r="U315" s="77"/>
      <c r="V315" s="78"/>
      <c r="Z315" s="80"/>
      <c r="AA315" s="80"/>
      <c r="AB315" s="80"/>
    </row>
    <row r="316" spans="1:28" s="79" customFormat="1" ht="15" customHeight="1" x14ac:dyDescent="0.2">
      <c r="A316" s="46"/>
      <c r="B316" s="85"/>
      <c r="C316" s="48"/>
      <c r="D316" s="48"/>
      <c r="E316" s="86"/>
      <c r="F316" s="50"/>
      <c r="G316" s="94" t="str">
        <f t="shared" si="40"/>
        <v xml:space="preserve"> </v>
      </c>
      <c r="H316" s="88" t="str">
        <f t="shared" si="41"/>
        <v xml:space="preserve"> </v>
      </c>
      <c r="I316" s="90"/>
      <c r="J316" s="87"/>
      <c r="K316" s="51"/>
      <c r="L316" s="96" t="str">
        <f t="shared" si="48"/>
        <v xml:space="preserve"> </v>
      </c>
      <c r="M316" s="64" t="str">
        <f>IF(E316=0," ",IF(D316="Hayır",VLOOKUP(H316,Katsayı!$A$1:$B$197,2),IF(D316="Evet",VLOOKUP(H316,Katsayı!$A$199:$B$235,2),0)))</f>
        <v xml:space="preserve"> </v>
      </c>
      <c r="N316" s="82" t="str">
        <f t="shared" si="42"/>
        <v xml:space="preserve"> </v>
      </c>
      <c r="O316" s="83" t="str">
        <f t="shared" si="43"/>
        <v xml:space="preserve"> </v>
      </c>
      <c r="P316" s="83" t="str">
        <f t="shared" si="49"/>
        <v xml:space="preserve"> </v>
      </c>
      <c r="Q316" s="83" t="str">
        <f t="shared" si="44"/>
        <v xml:space="preserve"> </v>
      </c>
      <c r="R316" s="82" t="str">
        <f t="shared" si="45"/>
        <v xml:space="preserve"> </v>
      </c>
      <c r="S316" s="82" t="str">
        <f t="shared" si="46"/>
        <v xml:space="preserve"> </v>
      </c>
      <c r="T316" s="84" t="str">
        <f t="shared" si="47"/>
        <v xml:space="preserve"> </v>
      </c>
      <c r="U316" s="77"/>
      <c r="V316" s="78"/>
      <c r="Z316" s="80"/>
      <c r="AA316" s="80"/>
      <c r="AB316" s="80"/>
    </row>
    <row r="317" spans="1:28" s="79" customFormat="1" ht="15" customHeight="1" x14ac:dyDescent="0.2">
      <c r="A317" s="46"/>
      <c r="B317" s="85"/>
      <c r="C317" s="48"/>
      <c r="D317" s="48"/>
      <c r="E317" s="86"/>
      <c r="F317" s="49"/>
      <c r="G317" s="94" t="str">
        <f t="shared" si="40"/>
        <v xml:space="preserve"> </v>
      </c>
      <c r="H317" s="88" t="str">
        <f t="shared" si="41"/>
        <v xml:space="preserve"> </v>
      </c>
      <c r="I317" s="90"/>
      <c r="J317" s="87"/>
      <c r="K317" s="51"/>
      <c r="L317" s="96" t="str">
        <f t="shared" si="48"/>
        <v xml:space="preserve"> </v>
      </c>
      <c r="M317" s="64" t="str">
        <f>IF(E317=0," ",IF(D317="Hayır",VLOOKUP(H317,Katsayı!$A$1:$B$197,2),IF(D317="Evet",VLOOKUP(H317,Katsayı!$A$199:$B$235,2),0)))</f>
        <v xml:space="preserve"> </v>
      </c>
      <c r="N317" s="82" t="str">
        <f t="shared" si="42"/>
        <v xml:space="preserve"> </v>
      </c>
      <c r="O317" s="83" t="str">
        <f t="shared" si="43"/>
        <v xml:space="preserve"> </v>
      </c>
      <c r="P317" s="83" t="str">
        <f t="shared" si="49"/>
        <v xml:space="preserve"> </v>
      </c>
      <c r="Q317" s="83" t="str">
        <f t="shared" si="44"/>
        <v xml:space="preserve"> </v>
      </c>
      <c r="R317" s="82" t="str">
        <f t="shared" si="45"/>
        <v xml:space="preserve"> </v>
      </c>
      <c r="S317" s="82" t="str">
        <f t="shared" si="46"/>
        <v xml:space="preserve"> </v>
      </c>
      <c r="T317" s="84" t="str">
        <f t="shared" si="47"/>
        <v xml:space="preserve"> </v>
      </c>
      <c r="U317" s="77"/>
      <c r="V317" s="78"/>
      <c r="Z317" s="80"/>
      <c r="AA317" s="80"/>
      <c r="AB317" s="80"/>
    </row>
    <row r="318" spans="1:28" s="79" customFormat="1" ht="15" customHeight="1" x14ac:dyDescent="0.2">
      <c r="A318" s="46"/>
      <c r="B318" s="85"/>
      <c r="C318" s="48"/>
      <c r="D318" s="48"/>
      <c r="E318" s="86"/>
      <c r="F318" s="49"/>
      <c r="G318" s="94" t="str">
        <f t="shared" si="40"/>
        <v xml:space="preserve"> </v>
      </c>
      <c r="H318" s="88" t="str">
        <f t="shared" si="41"/>
        <v xml:space="preserve"> </v>
      </c>
      <c r="I318" s="90"/>
      <c r="J318" s="87"/>
      <c r="K318" s="51"/>
      <c r="L318" s="96" t="str">
        <f t="shared" si="48"/>
        <v xml:space="preserve"> </v>
      </c>
      <c r="M318" s="64" t="str">
        <f>IF(E318=0," ",IF(D318="Hayır",VLOOKUP(H318,Katsayı!$A$1:$B$197,2),IF(D318="Evet",VLOOKUP(H318,Katsayı!$A$199:$B$235,2),0)))</f>
        <v xml:space="preserve"> </v>
      </c>
      <c r="N318" s="82" t="str">
        <f t="shared" si="42"/>
        <v xml:space="preserve"> </v>
      </c>
      <c r="O318" s="83" t="str">
        <f t="shared" si="43"/>
        <v xml:space="preserve"> </v>
      </c>
      <c r="P318" s="83" t="str">
        <f t="shared" si="49"/>
        <v xml:space="preserve"> </v>
      </c>
      <c r="Q318" s="83" t="str">
        <f t="shared" si="44"/>
        <v xml:space="preserve"> </v>
      </c>
      <c r="R318" s="82" t="str">
        <f t="shared" si="45"/>
        <v xml:space="preserve"> </v>
      </c>
      <c r="S318" s="82" t="str">
        <f t="shared" si="46"/>
        <v xml:space="preserve"> </v>
      </c>
      <c r="T318" s="84" t="str">
        <f t="shared" si="47"/>
        <v xml:space="preserve"> </v>
      </c>
      <c r="U318" s="77"/>
      <c r="V318" s="78"/>
      <c r="Z318" s="80"/>
      <c r="AA318" s="80"/>
      <c r="AB318" s="80"/>
    </row>
    <row r="319" spans="1:28" s="79" customFormat="1" ht="15" customHeight="1" x14ac:dyDescent="0.2">
      <c r="A319" s="46"/>
      <c r="B319" s="85"/>
      <c r="C319" s="48"/>
      <c r="D319" s="48"/>
      <c r="E319" s="86"/>
      <c r="F319" s="49"/>
      <c r="G319" s="94" t="str">
        <f t="shared" si="40"/>
        <v xml:space="preserve"> </v>
      </c>
      <c r="H319" s="88" t="str">
        <f t="shared" si="41"/>
        <v xml:space="preserve"> </v>
      </c>
      <c r="I319" s="90"/>
      <c r="J319" s="87"/>
      <c r="K319" s="51"/>
      <c r="L319" s="96" t="str">
        <f t="shared" si="48"/>
        <v xml:space="preserve"> </v>
      </c>
      <c r="M319" s="64" t="str">
        <f>IF(E319=0," ",IF(D319="Hayır",VLOOKUP(H319,Katsayı!$A$1:$B$197,2),IF(D319="Evet",VLOOKUP(H319,Katsayı!$A$199:$B$235,2),0)))</f>
        <v xml:space="preserve"> </v>
      </c>
      <c r="N319" s="82" t="str">
        <f t="shared" si="42"/>
        <v xml:space="preserve"> </v>
      </c>
      <c r="O319" s="83" t="str">
        <f t="shared" si="43"/>
        <v xml:space="preserve"> </v>
      </c>
      <c r="P319" s="83" t="str">
        <f t="shared" si="49"/>
        <v xml:space="preserve"> </v>
      </c>
      <c r="Q319" s="83" t="str">
        <f t="shared" si="44"/>
        <v xml:space="preserve"> </v>
      </c>
      <c r="R319" s="82" t="str">
        <f t="shared" si="45"/>
        <v xml:space="preserve"> </v>
      </c>
      <c r="S319" s="82" t="str">
        <f t="shared" si="46"/>
        <v xml:space="preserve"> </v>
      </c>
      <c r="T319" s="84" t="str">
        <f t="shared" si="47"/>
        <v xml:space="preserve"> </v>
      </c>
      <c r="U319" s="77"/>
      <c r="V319" s="78"/>
      <c r="Z319" s="80"/>
      <c r="AA319" s="80"/>
      <c r="AB319" s="80"/>
    </row>
    <row r="320" spans="1:28" s="79" customFormat="1" ht="15" customHeight="1" x14ac:dyDescent="0.2">
      <c r="A320" s="46"/>
      <c r="B320" s="85"/>
      <c r="C320" s="48"/>
      <c r="D320" s="48"/>
      <c r="E320" s="86"/>
      <c r="F320" s="49"/>
      <c r="G320" s="94" t="str">
        <f t="shared" si="40"/>
        <v xml:space="preserve"> </v>
      </c>
      <c r="H320" s="88" t="str">
        <f t="shared" si="41"/>
        <v xml:space="preserve"> </v>
      </c>
      <c r="I320" s="90"/>
      <c r="J320" s="87"/>
      <c r="K320" s="51"/>
      <c r="L320" s="96" t="str">
        <f t="shared" si="48"/>
        <v xml:space="preserve"> </v>
      </c>
      <c r="M320" s="64" t="str">
        <f>IF(E320=0," ",IF(D320="Hayır",VLOOKUP(H320,Katsayı!$A$1:$B$197,2),IF(D320="Evet",VLOOKUP(H320,Katsayı!$A$199:$B$235,2),0)))</f>
        <v xml:space="preserve"> </v>
      </c>
      <c r="N320" s="82" t="str">
        <f t="shared" si="42"/>
        <v xml:space="preserve"> </v>
      </c>
      <c r="O320" s="83" t="str">
        <f t="shared" si="43"/>
        <v xml:space="preserve"> </v>
      </c>
      <c r="P320" s="83" t="str">
        <f t="shared" si="49"/>
        <v xml:space="preserve"> </v>
      </c>
      <c r="Q320" s="83" t="str">
        <f t="shared" si="44"/>
        <v xml:space="preserve"> </v>
      </c>
      <c r="R320" s="82" t="str">
        <f t="shared" si="45"/>
        <v xml:space="preserve"> </v>
      </c>
      <c r="S320" s="82" t="str">
        <f t="shared" si="46"/>
        <v xml:space="preserve"> </v>
      </c>
      <c r="T320" s="84" t="str">
        <f t="shared" si="47"/>
        <v xml:space="preserve"> </v>
      </c>
      <c r="U320" s="77"/>
      <c r="V320" s="78"/>
      <c r="Z320" s="80"/>
      <c r="AA320" s="80"/>
      <c r="AB320" s="80"/>
    </row>
    <row r="321" spans="1:28" s="79" customFormat="1" ht="15" customHeight="1" x14ac:dyDescent="0.2">
      <c r="A321" s="46"/>
      <c r="B321" s="85"/>
      <c r="C321" s="48"/>
      <c r="D321" s="48"/>
      <c r="E321" s="86"/>
      <c r="F321" s="49"/>
      <c r="G321" s="94" t="str">
        <f t="shared" si="40"/>
        <v xml:space="preserve"> </v>
      </c>
      <c r="H321" s="88" t="str">
        <f t="shared" si="41"/>
        <v xml:space="preserve"> </v>
      </c>
      <c r="I321" s="90"/>
      <c r="J321" s="87"/>
      <c r="K321" s="51"/>
      <c r="L321" s="96" t="str">
        <f t="shared" si="48"/>
        <v xml:space="preserve"> </v>
      </c>
      <c r="M321" s="64" t="str">
        <f>IF(E321=0," ",IF(D321="Hayır",VLOOKUP(H321,Katsayı!$A$1:$B$197,2),IF(D321="Evet",VLOOKUP(H321,Katsayı!$A$199:$B$235,2),0)))</f>
        <v xml:space="preserve"> </v>
      </c>
      <c r="N321" s="82" t="str">
        <f t="shared" si="42"/>
        <v xml:space="preserve"> </v>
      </c>
      <c r="O321" s="83" t="str">
        <f t="shared" si="43"/>
        <v xml:space="preserve"> </v>
      </c>
      <c r="P321" s="83" t="str">
        <f t="shared" si="49"/>
        <v xml:space="preserve"> </v>
      </c>
      <c r="Q321" s="83" t="str">
        <f t="shared" si="44"/>
        <v xml:space="preserve"> </v>
      </c>
      <c r="R321" s="82" t="str">
        <f t="shared" si="45"/>
        <v xml:space="preserve"> </v>
      </c>
      <c r="S321" s="82" t="str">
        <f t="shared" si="46"/>
        <v xml:space="preserve"> </v>
      </c>
      <c r="T321" s="84" t="str">
        <f t="shared" si="47"/>
        <v xml:space="preserve"> </v>
      </c>
      <c r="U321" s="77"/>
      <c r="V321" s="78"/>
      <c r="Z321" s="80"/>
      <c r="AA321" s="80"/>
      <c r="AB321" s="80"/>
    </row>
    <row r="322" spans="1:28" s="79" customFormat="1" ht="15" customHeight="1" x14ac:dyDescent="0.2">
      <c r="A322" s="46"/>
      <c r="B322" s="85"/>
      <c r="C322" s="48"/>
      <c r="D322" s="48"/>
      <c r="E322" s="86"/>
      <c r="F322" s="49"/>
      <c r="G322" s="94" t="str">
        <f t="shared" si="40"/>
        <v xml:space="preserve"> </v>
      </c>
      <c r="H322" s="88" t="str">
        <f t="shared" si="41"/>
        <v xml:space="preserve"> </v>
      </c>
      <c r="I322" s="90"/>
      <c r="J322" s="87"/>
      <c r="K322" s="51"/>
      <c r="L322" s="96" t="str">
        <f t="shared" si="48"/>
        <v xml:space="preserve"> </v>
      </c>
      <c r="M322" s="64" t="str">
        <f>IF(E322=0," ",IF(D322="Hayır",VLOOKUP(H322,Katsayı!$A$1:$B$197,2),IF(D322="Evet",VLOOKUP(H322,Katsayı!$A$199:$B$235,2),0)))</f>
        <v xml:space="preserve"> </v>
      </c>
      <c r="N322" s="82" t="str">
        <f t="shared" si="42"/>
        <v xml:space="preserve"> </v>
      </c>
      <c r="O322" s="83" t="str">
        <f t="shared" si="43"/>
        <v xml:space="preserve"> </v>
      </c>
      <c r="P322" s="83" t="str">
        <f t="shared" si="49"/>
        <v xml:space="preserve"> </v>
      </c>
      <c r="Q322" s="83" t="str">
        <f t="shared" si="44"/>
        <v xml:space="preserve"> </v>
      </c>
      <c r="R322" s="82" t="str">
        <f t="shared" si="45"/>
        <v xml:space="preserve"> </v>
      </c>
      <c r="S322" s="82" t="str">
        <f t="shared" si="46"/>
        <v xml:space="preserve"> </v>
      </c>
      <c r="T322" s="84" t="str">
        <f t="shared" si="47"/>
        <v xml:space="preserve"> </v>
      </c>
      <c r="U322" s="77"/>
      <c r="V322" s="78"/>
      <c r="Z322" s="80"/>
      <c r="AA322" s="80"/>
      <c r="AB322" s="80"/>
    </row>
    <row r="323" spans="1:28" s="79" customFormat="1" ht="15" customHeight="1" x14ac:dyDescent="0.2">
      <c r="A323" s="46"/>
      <c r="B323" s="85"/>
      <c r="C323" s="48"/>
      <c r="D323" s="48"/>
      <c r="E323" s="86"/>
      <c r="F323" s="49"/>
      <c r="G323" s="94" t="str">
        <f t="shared" si="40"/>
        <v xml:space="preserve"> </v>
      </c>
      <c r="H323" s="88" t="str">
        <f t="shared" si="41"/>
        <v xml:space="preserve"> </v>
      </c>
      <c r="I323" s="90"/>
      <c r="J323" s="87"/>
      <c r="K323" s="51"/>
      <c r="L323" s="96" t="str">
        <f t="shared" si="48"/>
        <v xml:space="preserve"> </v>
      </c>
      <c r="M323" s="64" t="str">
        <f>IF(E323=0," ",IF(D323="Hayır",VLOOKUP(H323,Katsayı!$A$1:$B$197,2),IF(D323="Evet",VLOOKUP(H323,Katsayı!$A$199:$B$235,2),0)))</f>
        <v xml:space="preserve"> </v>
      </c>
      <c r="N323" s="82" t="str">
        <f t="shared" si="42"/>
        <v xml:space="preserve"> </v>
      </c>
      <c r="O323" s="83" t="str">
        <f t="shared" si="43"/>
        <v xml:space="preserve"> </v>
      </c>
      <c r="P323" s="83" t="str">
        <f t="shared" si="49"/>
        <v xml:space="preserve"> </v>
      </c>
      <c r="Q323" s="83" t="str">
        <f t="shared" si="44"/>
        <v xml:space="preserve"> </v>
      </c>
      <c r="R323" s="82" t="str">
        <f t="shared" si="45"/>
        <v xml:space="preserve"> </v>
      </c>
      <c r="S323" s="82" t="str">
        <f t="shared" si="46"/>
        <v xml:space="preserve"> </v>
      </c>
      <c r="T323" s="84" t="str">
        <f t="shared" si="47"/>
        <v xml:space="preserve"> </v>
      </c>
      <c r="U323" s="77"/>
      <c r="V323" s="78"/>
      <c r="Z323" s="80"/>
      <c r="AA323" s="80"/>
      <c r="AB323" s="80"/>
    </row>
    <row r="324" spans="1:28" s="79" customFormat="1" ht="15" customHeight="1" x14ac:dyDescent="0.2">
      <c r="A324" s="46"/>
      <c r="B324" s="85"/>
      <c r="C324" s="48"/>
      <c r="D324" s="48"/>
      <c r="E324" s="86"/>
      <c r="F324" s="49"/>
      <c r="G324" s="94" t="str">
        <f t="shared" si="40"/>
        <v xml:space="preserve"> </v>
      </c>
      <c r="H324" s="88" t="str">
        <f t="shared" si="41"/>
        <v xml:space="preserve"> </v>
      </c>
      <c r="I324" s="90"/>
      <c r="J324" s="87"/>
      <c r="K324" s="51"/>
      <c r="L324" s="96" t="str">
        <f t="shared" si="48"/>
        <v xml:space="preserve"> </v>
      </c>
      <c r="M324" s="64" t="str">
        <f>IF(E324=0," ",IF(D324="Hayır",VLOOKUP(H324,Katsayı!$A$1:$B$197,2),IF(D324="Evet",VLOOKUP(H324,Katsayı!$A$199:$B$235,2),0)))</f>
        <v xml:space="preserve"> </v>
      </c>
      <c r="N324" s="82" t="str">
        <f t="shared" si="42"/>
        <v xml:space="preserve"> </v>
      </c>
      <c r="O324" s="83" t="str">
        <f t="shared" si="43"/>
        <v xml:space="preserve"> </v>
      </c>
      <c r="P324" s="83" t="str">
        <f t="shared" si="49"/>
        <v xml:space="preserve"> </v>
      </c>
      <c r="Q324" s="83" t="str">
        <f t="shared" si="44"/>
        <v xml:space="preserve"> </v>
      </c>
      <c r="R324" s="82" t="str">
        <f t="shared" si="45"/>
        <v xml:space="preserve"> </v>
      </c>
      <c r="S324" s="82" t="str">
        <f t="shared" si="46"/>
        <v xml:space="preserve"> </v>
      </c>
      <c r="T324" s="84" t="str">
        <f t="shared" si="47"/>
        <v xml:space="preserve"> </v>
      </c>
      <c r="U324" s="77"/>
      <c r="V324" s="78"/>
      <c r="Z324" s="80"/>
      <c r="AA324" s="80"/>
      <c r="AB324" s="80"/>
    </row>
    <row r="325" spans="1:28" s="79" customFormat="1" ht="15" customHeight="1" x14ac:dyDescent="0.2">
      <c r="A325" s="46"/>
      <c r="B325" s="85"/>
      <c r="C325" s="48"/>
      <c r="D325" s="48"/>
      <c r="E325" s="86"/>
      <c r="F325" s="49"/>
      <c r="G325" s="94" t="str">
        <f t="shared" si="40"/>
        <v xml:space="preserve"> </v>
      </c>
      <c r="H325" s="88" t="str">
        <f t="shared" si="41"/>
        <v xml:space="preserve"> </v>
      </c>
      <c r="I325" s="90"/>
      <c r="J325" s="87"/>
      <c r="K325" s="51"/>
      <c r="L325" s="96" t="str">
        <f t="shared" si="48"/>
        <v xml:space="preserve"> </v>
      </c>
      <c r="M325" s="64" t="str">
        <f>IF(E325=0," ",IF(D325="Hayır",VLOOKUP(H325,Katsayı!$A$1:$B$197,2),IF(D325="Evet",VLOOKUP(H325,Katsayı!$A$199:$B$235,2),0)))</f>
        <v xml:space="preserve"> </v>
      </c>
      <c r="N325" s="82" t="str">
        <f t="shared" si="42"/>
        <v xml:space="preserve"> </v>
      </c>
      <c r="O325" s="83" t="str">
        <f t="shared" si="43"/>
        <v xml:space="preserve"> </v>
      </c>
      <c r="P325" s="83" t="str">
        <f t="shared" si="49"/>
        <v xml:space="preserve"> </v>
      </c>
      <c r="Q325" s="83" t="str">
        <f t="shared" si="44"/>
        <v xml:space="preserve"> </v>
      </c>
      <c r="R325" s="82" t="str">
        <f t="shared" si="45"/>
        <v xml:space="preserve"> </v>
      </c>
      <c r="S325" s="82" t="str">
        <f t="shared" si="46"/>
        <v xml:space="preserve"> </v>
      </c>
      <c r="T325" s="84" t="str">
        <f t="shared" si="47"/>
        <v xml:space="preserve"> </v>
      </c>
      <c r="U325" s="77"/>
      <c r="V325" s="78"/>
      <c r="Z325" s="80"/>
      <c r="AA325" s="80"/>
      <c r="AB325" s="80"/>
    </row>
    <row r="326" spans="1:28" s="79" customFormat="1" ht="15" customHeight="1" x14ac:dyDescent="0.2">
      <c r="A326" s="46"/>
      <c r="B326" s="85"/>
      <c r="C326" s="48"/>
      <c r="D326" s="48"/>
      <c r="E326" s="86"/>
      <c r="F326" s="49"/>
      <c r="G326" s="94" t="str">
        <f t="shared" si="40"/>
        <v xml:space="preserve"> </v>
      </c>
      <c r="H326" s="88" t="str">
        <f t="shared" si="41"/>
        <v xml:space="preserve"> </v>
      </c>
      <c r="I326" s="90"/>
      <c r="J326" s="87"/>
      <c r="K326" s="51"/>
      <c r="L326" s="96" t="str">
        <f t="shared" si="48"/>
        <v xml:space="preserve"> </v>
      </c>
      <c r="M326" s="64" t="str">
        <f>IF(E326=0," ",IF(D326="Hayır",VLOOKUP(H326,Katsayı!$A$1:$B$197,2),IF(D326="Evet",VLOOKUP(H326,Katsayı!$A$199:$B$235,2),0)))</f>
        <v xml:space="preserve"> </v>
      </c>
      <c r="N326" s="82" t="str">
        <f t="shared" si="42"/>
        <v xml:space="preserve"> </v>
      </c>
      <c r="O326" s="83" t="str">
        <f t="shared" si="43"/>
        <v xml:space="preserve"> </v>
      </c>
      <c r="P326" s="83" t="str">
        <f t="shared" si="49"/>
        <v xml:space="preserve"> </v>
      </c>
      <c r="Q326" s="83" t="str">
        <f t="shared" si="44"/>
        <v xml:space="preserve"> </v>
      </c>
      <c r="R326" s="82" t="str">
        <f t="shared" si="45"/>
        <v xml:space="preserve"> </v>
      </c>
      <c r="S326" s="82" t="str">
        <f t="shared" si="46"/>
        <v xml:space="preserve"> </v>
      </c>
      <c r="T326" s="84" t="str">
        <f t="shared" si="47"/>
        <v xml:space="preserve"> </v>
      </c>
      <c r="U326" s="77"/>
      <c r="V326" s="78"/>
      <c r="Z326" s="80"/>
      <c r="AA326" s="80"/>
      <c r="AB326" s="80"/>
    </row>
    <row r="327" spans="1:28" s="79" customFormat="1" ht="15" customHeight="1" x14ac:dyDescent="0.2">
      <c r="A327" s="46"/>
      <c r="B327" s="85"/>
      <c r="C327" s="48"/>
      <c r="D327" s="48"/>
      <c r="E327" s="86"/>
      <c r="F327" s="49"/>
      <c r="G327" s="94" t="str">
        <f t="shared" ref="G327:G390" si="50">IF(E327&gt;0,IF(AND(MONTH(E327)=1,DAY(E327)&gt;=27),E327+28,IF(AND(MONTH(E327)=1,DAY(E327)=1),E327+31,IF(AND(MONTH(E327)=3,DAY(E327)=1),E327+31,IF(AND(MONTH(E327)=5,DAY(E327)=1),E327+31,IF(AND(MONTH(E327)=7,DAY(E327)=1),E327+31,IF(AND(MONTH(E327)=8,DAY(E327)=1),E327+31,IF(AND(MONTH(E327)=10,DAY(E327)=1),E327+31,IF(AND(MONTH(E327)=12,DAY(E327)=1),E327+31,IF(DAY(E327)=31,E327+30,E327+31)))))))))," ")</f>
        <v xml:space="preserve"> </v>
      </c>
      <c r="H327" s="88" t="str">
        <f t="shared" ref="H327:H390" si="51">IF(E327&gt;0,IF(D327="Evet",43221,IF(E327&lt;=38352,38352+30,IF(E327&gt;44316,44346,G327)))," ")</f>
        <v xml:space="preserve"> </v>
      </c>
      <c r="I327" s="90"/>
      <c r="J327" s="87"/>
      <c r="K327" s="51"/>
      <c r="L327" s="96" t="str">
        <f t="shared" si="48"/>
        <v xml:space="preserve"> </v>
      </c>
      <c r="M327" s="64" t="str">
        <f>IF(E327=0," ",IF(D327="Hayır",VLOOKUP(H327,Katsayı!$A$1:$B$197,2),IF(D327="Evet",VLOOKUP(H327,Katsayı!$A$199:$B$235,2),0)))</f>
        <v xml:space="preserve"> </v>
      </c>
      <c r="N327" s="82" t="str">
        <f t="shared" ref="N327:N390" si="52">IF(E327=0," ",J327*M327)</f>
        <v xml:space="preserve"> </v>
      </c>
      <c r="O327" s="83" t="str">
        <f t="shared" ref="O327:O390" si="53">IF(J327&lt;=0," ",IF(N327&lt;=0," ",K327*M327))</f>
        <v xml:space="preserve"> </v>
      </c>
      <c r="P327" s="83" t="str">
        <f t="shared" si="49"/>
        <v xml:space="preserve"> </v>
      </c>
      <c r="Q327" s="83" t="str">
        <f t="shared" ref="Q327:Q390" si="54">IF(E327=0," ",N327-J327)</f>
        <v xml:space="preserve"> </v>
      </c>
      <c r="R327" s="82" t="str">
        <f t="shared" ref="R327:R390" si="55">IF(K327=0," ",O327-K327)</f>
        <v xml:space="preserve"> </v>
      </c>
      <c r="S327" s="82" t="str">
        <f t="shared" ref="S327:S390" si="56">IF(J327&lt;=0," ",IF(R327=" ",Q327,Q327-R327))</f>
        <v xml:space="preserve"> </v>
      </c>
      <c r="T327" s="84" t="str">
        <f t="shared" ref="T327:T390" si="57">IF(J327&gt;0,S327*0.02," ")</f>
        <v xml:space="preserve"> </v>
      </c>
      <c r="U327" s="77"/>
      <c r="V327" s="78"/>
      <c r="Z327" s="80"/>
      <c r="AA327" s="80"/>
      <c r="AB327" s="80"/>
    </row>
    <row r="328" spans="1:28" s="79" customFormat="1" ht="15" customHeight="1" x14ac:dyDescent="0.2">
      <c r="A328" s="46"/>
      <c r="B328" s="85"/>
      <c r="C328" s="48"/>
      <c r="D328" s="48"/>
      <c r="E328" s="86"/>
      <c r="F328" s="49"/>
      <c r="G328" s="94" t="str">
        <f t="shared" si="50"/>
        <v xml:space="preserve"> </v>
      </c>
      <c r="H328" s="88" t="str">
        <f t="shared" si="51"/>
        <v xml:space="preserve"> </v>
      </c>
      <c r="I328" s="90"/>
      <c r="J328" s="87"/>
      <c r="K328" s="51"/>
      <c r="L328" s="96" t="str">
        <f t="shared" si="48"/>
        <v xml:space="preserve"> </v>
      </c>
      <c r="M328" s="64" t="str">
        <f>IF(E328=0," ",IF(D328="Hayır",VLOOKUP(H328,Katsayı!$A$1:$B$197,2),IF(D328="Evet",VLOOKUP(H328,Katsayı!$A$199:$B$235,2),0)))</f>
        <v xml:space="preserve"> </v>
      </c>
      <c r="N328" s="82" t="str">
        <f t="shared" si="52"/>
        <v xml:space="preserve"> </v>
      </c>
      <c r="O328" s="83" t="str">
        <f t="shared" si="53"/>
        <v xml:space="preserve"> </v>
      </c>
      <c r="P328" s="83" t="str">
        <f t="shared" si="49"/>
        <v xml:space="preserve"> </v>
      </c>
      <c r="Q328" s="83" t="str">
        <f t="shared" si="54"/>
        <v xml:space="preserve"> </v>
      </c>
      <c r="R328" s="82" t="str">
        <f t="shared" si="55"/>
        <v xml:space="preserve"> </v>
      </c>
      <c r="S328" s="82" t="str">
        <f t="shared" si="56"/>
        <v xml:space="preserve"> </v>
      </c>
      <c r="T328" s="84" t="str">
        <f t="shared" si="57"/>
        <v xml:space="preserve"> </v>
      </c>
      <c r="U328" s="77"/>
      <c r="V328" s="78"/>
      <c r="Z328" s="80"/>
      <c r="AA328" s="80"/>
      <c r="AB328" s="80"/>
    </row>
    <row r="329" spans="1:28" s="79" customFormat="1" ht="15" customHeight="1" x14ac:dyDescent="0.2">
      <c r="A329" s="46"/>
      <c r="B329" s="85"/>
      <c r="C329" s="48"/>
      <c r="D329" s="48"/>
      <c r="E329" s="86"/>
      <c r="F329" s="49"/>
      <c r="G329" s="94" t="str">
        <f t="shared" si="50"/>
        <v xml:space="preserve"> </v>
      </c>
      <c r="H329" s="88" t="str">
        <f t="shared" si="51"/>
        <v xml:space="preserve"> </v>
      </c>
      <c r="I329" s="90"/>
      <c r="J329" s="87"/>
      <c r="K329" s="51"/>
      <c r="L329" s="96" t="str">
        <f t="shared" ref="L329:L392" si="58">IF(J329&gt;0,J329-K329," ")</f>
        <v xml:space="preserve"> </v>
      </c>
      <c r="M329" s="64" t="str">
        <f>IF(E329=0," ",IF(D329="Hayır",VLOOKUP(H329,Katsayı!$A$1:$B$197,2),IF(D329="Evet",VLOOKUP(H329,Katsayı!$A$199:$B$235,2),0)))</f>
        <v xml:space="preserve"> </v>
      </c>
      <c r="N329" s="82" t="str">
        <f t="shared" si="52"/>
        <v xml:space="preserve"> </v>
      </c>
      <c r="O329" s="83" t="str">
        <f t="shared" si="53"/>
        <v xml:space="preserve"> </v>
      </c>
      <c r="P329" s="83" t="str">
        <f t="shared" ref="P329:P392" si="59">IF(J329&gt;0,N329-O329," ")</f>
        <v xml:space="preserve"> </v>
      </c>
      <c r="Q329" s="83" t="str">
        <f t="shared" si="54"/>
        <v xml:space="preserve"> </v>
      </c>
      <c r="R329" s="82" t="str">
        <f t="shared" si="55"/>
        <v xml:space="preserve"> </v>
      </c>
      <c r="S329" s="82" t="str">
        <f t="shared" si="56"/>
        <v xml:space="preserve"> </v>
      </c>
      <c r="T329" s="84" t="str">
        <f t="shared" si="57"/>
        <v xml:space="preserve"> </v>
      </c>
      <c r="U329" s="77"/>
      <c r="V329" s="78"/>
      <c r="Z329" s="80"/>
      <c r="AA329" s="80"/>
      <c r="AB329" s="80"/>
    </row>
    <row r="330" spans="1:28" s="79" customFormat="1" ht="15" customHeight="1" x14ac:dyDescent="0.2">
      <c r="A330" s="46"/>
      <c r="B330" s="85"/>
      <c r="C330" s="48"/>
      <c r="D330" s="48"/>
      <c r="E330" s="86"/>
      <c r="F330" s="49"/>
      <c r="G330" s="94" t="str">
        <f t="shared" si="50"/>
        <v xml:space="preserve"> </v>
      </c>
      <c r="H330" s="88" t="str">
        <f t="shared" si="51"/>
        <v xml:space="preserve"> </v>
      </c>
      <c r="I330" s="90"/>
      <c r="J330" s="87"/>
      <c r="K330" s="51"/>
      <c r="L330" s="96" t="str">
        <f t="shared" si="58"/>
        <v xml:space="preserve"> </v>
      </c>
      <c r="M330" s="64" t="str">
        <f>IF(E330=0," ",IF(D330="Hayır",VLOOKUP(H330,Katsayı!$A$1:$B$197,2),IF(D330="Evet",VLOOKUP(H330,Katsayı!$A$199:$B$235,2),0)))</f>
        <v xml:space="preserve"> </v>
      </c>
      <c r="N330" s="82" t="str">
        <f t="shared" si="52"/>
        <v xml:space="preserve"> </v>
      </c>
      <c r="O330" s="83" t="str">
        <f t="shared" si="53"/>
        <v xml:space="preserve"> </v>
      </c>
      <c r="P330" s="83" t="str">
        <f t="shared" si="59"/>
        <v xml:space="preserve"> </v>
      </c>
      <c r="Q330" s="83" t="str">
        <f t="shared" si="54"/>
        <v xml:space="preserve"> </v>
      </c>
      <c r="R330" s="82" t="str">
        <f t="shared" si="55"/>
        <v xml:space="preserve"> </v>
      </c>
      <c r="S330" s="82" t="str">
        <f t="shared" si="56"/>
        <v xml:space="preserve"> </v>
      </c>
      <c r="T330" s="84" t="str">
        <f t="shared" si="57"/>
        <v xml:space="preserve"> </v>
      </c>
      <c r="U330" s="77"/>
      <c r="V330" s="78"/>
      <c r="Z330" s="80"/>
      <c r="AA330" s="80"/>
      <c r="AB330" s="80"/>
    </row>
    <row r="331" spans="1:28" s="79" customFormat="1" ht="15" customHeight="1" x14ac:dyDescent="0.2">
      <c r="A331" s="46"/>
      <c r="B331" s="85"/>
      <c r="C331" s="48"/>
      <c r="D331" s="48"/>
      <c r="E331" s="86"/>
      <c r="F331" s="49"/>
      <c r="G331" s="94" t="str">
        <f t="shared" si="50"/>
        <v xml:space="preserve"> </v>
      </c>
      <c r="H331" s="88" t="str">
        <f t="shared" si="51"/>
        <v xml:space="preserve"> </v>
      </c>
      <c r="I331" s="90"/>
      <c r="J331" s="87"/>
      <c r="K331" s="51"/>
      <c r="L331" s="96" t="str">
        <f t="shared" si="58"/>
        <v xml:space="preserve"> </v>
      </c>
      <c r="M331" s="64" t="str">
        <f>IF(E331=0," ",IF(D331="Hayır",VLOOKUP(H331,Katsayı!$A$1:$B$197,2),IF(D331="Evet",VLOOKUP(H331,Katsayı!$A$199:$B$235,2),0)))</f>
        <v xml:space="preserve"> </v>
      </c>
      <c r="N331" s="82" t="str">
        <f t="shared" si="52"/>
        <v xml:space="preserve"> </v>
      </c>
      <c r="O331" s="83" t="str">
        <f t="shared" si="53"/>
        <v xml:space="preserve"> </v>
      </c>
      <c r="P331" s="83" t="str">
        <f t="shared" si="59"/>
        <v xml:space="preserve"> </v>
      </c>
      <c r="Q331" s="83" t="str">
        <f t="shared" si="54"/>
        <v xml:space="preserve"> </v>
      </c>
      <c r="R331" s="82" t="str">
        <f t="shared" si="55"/>
        <v xml:space="preserve"> </v>
      </c>
      <c r="S331" s="82" t="str">
        <f t="shared" si="56"/>
        <v xml:space="preserve"> </v>
      </c>
      <c r="T331" s="84" t="str">
        <f t="shared" si="57"/>
        <v xml:space="preserve"> </v>
      </c>
      <c r="U331" s="77"/>
      <c r="V331" s="78"/>
      <c r="Z331" s="80"/>
      <c r="AA331" s="80"/>
      <c r="AB331" s="80"/>
    </row>
    <row r="332" spans="1:28" s="79" customFormat="1" ht="15" customHeight="1" x14ac:dyDescent="0.2">
      <c r="A332" s="46"/>
      <c r="B332" s="47"/>
      <c r="C332" s="48"/>
      <c r="D332" s="48"/>
      <c r="E332" s="86"/>
      <c r="F332" s="50"/>
      <c r="G332" s="94" t="str">
        <f t="shared" si="50"/>
        <v xml:space="preserve"> </v>
      </c>
      <c r="H332" s="88" t="str">
        <f t="shared" si="51"/>
        <v xml:space="preserve"> </v>
      </c>
      <c r="I332" s="90"/>
      <c r="J332" s="81"/>
      <c r="K332" s="51"/>
      <c r="L332" s="96" t="str">
        <f t="shared" si="58"/>
        <v xml:space="preserve"> </v>
      </c>
      <c r="M332" s="64" t="str">
        <f>IF(E332=0," ",IF(D332="Hayır",VLOOKUP(H332,Katsayı!$A$1:$B$197,2),IF(D332="Evet",VLOOKUP(H332,Katsayı!$A$199:$B$235,2),0)))</f>
        <v xml:space="preserve"> </v>
      </c>
      <c r="N332" s="82" t="str">
        <f t="shared" si="52"/>
        <v xml:space="preserve"> </v>
      </c>
      <c r="O332" s="83" t="str">
        <f t="shared" si="53"/>
        <v xml:space="preserve"> </v>
      </c>
      <c r="P332" s="83" t="str">
        <f t="shared" si="59"/>
        <v xml:space="preserve"> </v>
      </c>
      <c r="Q332" s="83" t="str">
        <f t="shared" si="54"/>
        <v xml:space="preserve"> </v>
      </c>
      <c r="R332" s="82" t="str">
        <f t="shared" si="55"/>
        <v xml:space="preserve"> </v>
      </c>
      <c r="S332" s="82" t="str">
        <f t="shared" si="56"/>
        <v xml:space="preserve"> </v>
      </c>
      <c r="T332" s="84" t="str">
        <f t="shared" si="57"/>
        <v xml:space="preserve"> </v>
      </c>
      <c r="U332" s="77"/>
      <c r="V332" s="78"/>
      <c r="Z332" s="80"/>
      <c r="AA332" s="80"/>
      <c r="AB332" s="80"/>
    </row>
    <row r="333" spans="1:28" s="79" customFormat="1" ht="15" customHeight="1" x14ac:dyDescent="0.2">
      <c r="A333" s="46"/>
      <c r="B333" s="47"/>
      <c r="C333" s="48"/>
      <c r="D333" s="48"/>
      <c r="E333" s="58"/>
      <c r="F333" s="50"/>
      <c r="G333" s="94" t="str">
        <f t="shared" si="50"/>
        <v xml:space="preserve"> </v>
      </c>
      <c r="H333" s="88" t="str">
        <f t="shared" si="51"/>
        <v xml:space="preserve"> </v>
      </c>
      <c r="I333" s="90"/>
      <c r="J333" s="81"/>
      <c r="K333" s="51"/>
      <c r="L333" s="96" t="str">
        <f t="shared" si="58"/>
        <v xml:space="preserve"> </v>
      </c>
      <c r="M333" s="64" t="str">
        <f>IF(E333=0," ",IF(D333="Hayır",VLOOKUP(H333,Katsayı!$A$1:$B$197,2),IF(D333="Evet",VLOOKUP(H333,Katsayı!$A$199:$B$235,2),0)))</f>
        <v xml:space="preserve"> </v>
      </c>
      <c r="N333" s="82" t="str">
        <f t="shared" si="52"/>
        <v xml:space="preserve"> </v>
      </c>
      <c r="O333" s="83" t="str">
        <f t="shared" si="53"/>
        <v xml:space="preserve"> </v>
      </c>
      <c r="P333" s="83" t="str">
        <f t="shared" si="59"/>
        <v xml:space="preserve"> </v>
      </c>
      <c r="Q333" s="83" t="str">
        <f t="shared" si="54"/>
        <v xml:space="preserve"> </v>
      </c>
      <c r="R333" s="82" t="str">
        <f t="shared" si="55"/>
        <v xml:space="preserve"> </v>
      </c>
      <c r="S333" s="82" t="str">
        <f t="shared" si="56"/>
        <v xml:space="preserve"> </v>
      </c>
      <c r="T333" s="84" t="str">
        <f t="shared" si="57"/>
        <v xml:space="preserve"> </v>
      </c>
      <c r="U333" s="77"/>
      <c r="V333" s="78"/>
      <c r="Z333" s="80"/>
      <c r="AA333" s="80"/>
      <c r="AB333" s="80"/>
    </row>
    <row r="334" spans="1:28" s="79" customFormat="1" ht="15" customHeight="1" x14ac:dyDescent="0.2">
      <c r="A334" s="46"/>
      <c r="B334" s="47"/>
      <c r="C334" s="48"/>
      <c r="D334" s="48"/>
      <c r="E334" s="58"/>
      <c r="F334" s="49"/>
      <c r="G334" s="94" t="str">
        <f t="shared" si="50"/>
        <v xml:space="preserve"> </v>
      </c>
      <c r="H334" s="88" t="str">
        <f t="shared" si="51"/>
        <v xml:space="preserve"> </v>
      </c>
      <c r="I334" s="90"/>
      <c r="J334" s="81"/>
      <c r="K334" s="51"/>
      <c r="L334" s="96" t="str">
        <f t="shared" si="58"/>
        <v xml:space="preserve"> </v>
      </c>
      <c r="M334" s="64" t="str">
        <f>IF(E334=0," ",IF(D334="Hayır",VLOOKUP(H334,Katsayı!$A$1:$B$197,2),IF(D334="Evet",VLOOKUP(H334,Katsayı!$A$199:$B$235,2),0)))</f>
        <v xml:space="preserve"> </v>
      </c>
      <c r="N334" s="82" t="str">
        <f t="shared" si="52"/>
        <v xml:space="preserve"> </v>
      </c>
      <c r="O334" s="83" t="str">
        <f t="shared" si="53"/>
        <v xml:space="preserve"> </v>
      </c>
      <c r="P334" s="83" t="str">
        <f t="shared" si="59"/>
        <v xml:space="preserve"> </v>
      </c>
      <c r="Q334" s="83" t="str">
        <f t="shared" si="54"/>
        <v xml:space="preserve"> </v>
      </c>
      <c r="R334" s="82" t="str">
        <f t="shared" si="55"/>
        <v xml:space="preserve"> </v>
      </c>
      <c r="S334" s="82" t="str">
        <f t="shared" si="56"/>
        <v xml:space="preserve"> </v>
      </c>
      <c r="T334" s="84" t="str">
        <f t="shared" si="57"/>
        <v xml:space="preserve"> </v>
      </c>
      <c r="U334" s="77"/>
      <c r="V334" s="78"/>
      <c r="Z334" s="80"/>
      <c r="AA334" s="80"/>
      <c r="AB334" s="80"/>
    </row>
    <row r="335" spans="1:28" s="79" customFormat="1" ht="15" customHeight="1" x14ac:dyDescent="0.2">
      <c r="A335" s="46"/>
      <c r="B335" s="47"/>
      <c r="C335" s="48"/>
      <c r="D335" s="48"/>
      <c r="E335" s="58"/>
      <c r="F335" s="49"/>
      <c r="G335" s="94" t="str">
        <f t="shared" si="50"/>
        <v xml:space="preserve"> </v>
      </c>
      <c r="H335" s="88" t="str">
        <f t="shared" si="51"/>
        <v xml:space="preserve"> </v>
      </c>
      <c r="I335" s="90"/>
      <c r="J335" s="81"/>
      <c r="K335" s="51"/>
      <c r="L335" s="96" t="str">
        <f t="shared" si="58"/>
        <v xml:space="preserve"> </v>
      </c>
      <c r="M335" s="64" t="str">
        <f>IF(E335=0," ",IF(D335="Hayır",VLOOKUP(H335,Katsayı!$A$1:$B$197,2),IF(D335="Evet",VLOOKUP(H335,Katsayı!$A$199:$B$235,2),0)))</f>
        <v xml:space="preserve"> </v>
      </c>
      <c r="N335" s="82" t="str">
        <f t="shared" si="52"/>
        <v xml:space="preserve"> </v>
      </c>
      <c r="O335" s="83" t="str">
        <f t="shared" si="53"/>
        <v xml:space="preserve"> </v>
      </c>
      <c r="P335" s="83" t="str">
        <f t="shared" si="59"/>
        <v xml:space="preserve"> </v>
      </c>
      <c r="Q335" s="83" t="str">
        <f t="shared" si="54"/>
        <v xml:space="preserve"> </v>
      </c>
      <c r="R335" s="82" t="str">
        <f t="shared" si="55"/>
        <v xml:space="preserve"> </v>
      </c>
      <c r="S335" s="82" t="str">
        <f t="shared" si="56"/>
        <v xml:space="preserve"> </v>
      </c>
      <c r="T335" s="84" t="str">
        <f t="shared" si="57"/>
        <v xml:space="preserve"> </v>
      </c>
      <c r="U335" s="77"/>
      <c r="V335" s="78"/>
      <c r="Z335" s="80"/>
      <c r="AA335" s="80"/>
      <c r="AB335" s="80"/>
    </row>
    <row r="336" spans="1:28" s="79" customFormat="1" ht="15" customHeight="1" x14ac:dyDescent="0.2">
      <c r="A336" s="46"/>
      <c r="B336" s="47"/>
      <c r="C336" s="48"/>
      <c r="D336" s="48"/>
      <c r="E336" s="58"/>
      <c r="F336" s="49"/>
      <c r="G336" s="94" t="str">
        <f t="shared" si="50"/>
        <v xml:space="preserve"> </v>
      </c>
      <c r="H336" s="88" t="str">
        <f t="shared" si="51"/>
        <v xml:space="preserve"> </v>
      </c>
      <c r="I336" s="90"/>
      <c r="J336" s="81"/>
      <c r="K336" s="51"/>
      <c r="L336" s="96" t="str">
        <f t="shared" si="58"/>
        <v xml:space="preserve"> </v>
      </c>
      <c r="M336" s="64" t="str">
        <f>IF(E336=0," ",IF(D336="Hayır",VLOOKUP(H336,Katsayı!$A$1:$B$197,2),IF(D336="Evet",VLOOKUP(H336,Katsayı!$A$199:$B$235,2),0)))</f>
        <v xml:space="preserve"> </v>
      </c>
      <c r="N336" s="82" t="str">
        <f t="shared" si="52"/>
        <v xml:space="preserve"> </v>
      </c>
      <c r="O336" s="83" t="str">
        <f t="shared" si="53"/>
        <v xml:space="preserve"> </v>
      </c>
      <c r="P336" s="83" t="str">
        <f t="shared" si="59"/>
        <v xml:space="preserve"> </v>
      </c>
      <c r="Q336" s="83" t="str">
        <f t="shared" si="54"/>
        <v xml:space="preserve"> </v>
      </c>
      <c r="R336" s="82" t="str">
        <f t="shared" si="55"/>
        <v xml:space="preserve"> </v>
      </c>
      <c r="S336" s="82" t="str">
        <f t="shared" si="56"/>
        <v xml:space="preserve"> </v>
      </c>
      <c r="T336" s="84" t="str">
        <f t="shared" si="57"/>
        <v xml:space="preserve"> </v>
      </c>
      <c r="U336" s="77"/>
      <c r="V336" s="78"/>
      <c r="Z336" s="80"/>
      <c r="AA336" s="80"/>
      <c r="AB336" s="80"/>
    </row>
    <row r="337" spans="1:28" s="79" customFormat="1" ht="15" customHeight="1" x14ac:dyDescent="0.2">
      <c r="A337" s="46"/>
      <c r="B337" s="47"/>
      <c r="C337" s="48"/>
      <c r="D337" s="48"/>
      <c r="E337" s="58"/>
      <c r="F337" s="49"/>
      <c r="G337" s="94" t="str">
        <f t="shared" si="50"/>
        <v xml:space="preserve"> </v>
      </c>
      <c r="H337" s="88" t="str">
        <f t="shared" si="51"/>
        <v xml:space="preserve"> </v>
      </c>
      <c r="I337" s="90"/>
      <c r="J337" s="81"/>
      <c r="K337" s="51"/>
      <c r="L337" s="96" t="str">
        <f t="shared" si="58"/>
        <v xml:space="preserve"> </v>
      </c>
      <c r="M337" s="64" t="str">
        <f>IF(E337=0," ",IF(D337="Hayır",VLOOKUP(H337,Katsayı!$A$1:$B$197,2),IF(D337="Evet",VLOOKUP(H337,Katsayı!$A$199:$B$235,2),0)))</f>
        <v xml:space="preserve"> </v>
      </c>
      <c r="N337" s="82" t="str">
        <f t="shared" si="52"/>
        <v xml:space="preserve"> </v>
      </c>
      <c r="O337" s="83" t="str">
        <f t="shared" si="53"/>
        <v xml:space="preserve"> </v>
      </c>
      <c r="P337" s="83" t="str">
        <f t="shared" si="59"/>
        <v xml:space="preserve"> </v>
      </c>
      <c r="Q337" s="83" t="str">
        <f t="shared" si="54"/>
        <v xml:space="preserve"> </v>
      </c>
      <c r="R337" s="82" t="str">
        <f t="shared" si="55"/>
        <v xml:space="preserve"> </v>
      </c>
      <c r="S337" s="82" t="str">
        <f t="shared" si="56"/>
        <v xml:space="preserve"> </v>
      </c>
      <c r="T337" s="84" t="str">
        <f t="shared" si="57"/>
        <v xml:space="preserve"> </v>
      </c>
      <c r="U337" s="77"/>
      <c r="V337" s="78"/>
      <c r="Z337" s="80"/>
      <c r="AA337" s="80"/>
      <c r="AB337" s="80"/>
    </row>
    <row r="338" spans="1:28" s="79" customFormat="1" ht="15" customHeight="1" x14ac:dyDescent="0.2">
      <c r="A338" s="46"/>
      <c r="B338" s="47"/>
      <c r="C338" s="48"/>
      <c r="D338" s="48"/>
      <c r="E338" s="58"/>
      <c r="F338" s="49"/>
      <c r="G338" s="94" t="str">
        <f t="shared" si="50"/>
        <v xml:space="preserve"> </v>
      </c>
      <c r="H338" s="88" t="str">
        <f t="shared" si="51"/>
        <v xml:space="preserve"> </v>
      </c>
      <c r="I338" s="90"/>
      <c r="J338" s="81"/>
      <c r="K338" s="51"/>
      <c r="L338" s="96" t="str">
        <f t="shared" si="58"/>
        <v xml:space="preserve"> </v>
      </c>
      <c r="M338" s="64" t="str">
        <f>IF(E338=0," ",IF(D338="Hayır",VLOOKUP(H338,Katsayı!$A$1:$B$197,2),IF(D338="Evet",VLOOKUP(H338,Katsayı!$A$199:$B$235,2),0)))</f>
        <v xml:space="preserve"> </v>
      </c>
      <c r="N338" s="82" t="str">
        <f t="shared" si="52"/>
        <v xml:space="preserve"> </v>
      </c>
      <c r="O338" s="83" t="str">
        <f t="shared" si="53"/>
        <v xml:space="preserve"> </v>
      </c>
      <c r="P338" s="83" t="str">
        <f t="shared" si="59"/>
        <v xml:space="preserve"> </v>
      </c>
      <c r="Q338" s="83" t="str">
        <f t="shared" si="54"/>
        <v xml:space="preserve"> </v>
      </c>
      <c r="R338" s="82" t="str">
        <f t="shared" si="55"/>
        <v xml:space="preserve"> </v>
      </c>
      <c r="S338" s="82" t="str">
        <f t="shared" si="56"/>
        <v xml:space="preserve"> </v>
      </c>
      <c r="T338" s="84" t="str">
        <f t="shared" si="57"/>
        <v xml:space="preserve"> </v>
      </c>
      <c r="U338" s="77"/>
      <c r="V338" s="78"/>
      <c r="Z338" s="80"/>
      <c r="AA338" s="80"/>
      <c r="AB338" s="80"/>
    </row>
    <row r="339" spans="1:28" s="79" customFormat="1" ht="15" customHeight="1" x14ac:dyDescent="0.2">
      <c r="A339" s="46"/>
      <c r="B339" s="47"/>
      <c r="C339" s="48"/>
      <c r="D339" s="48"/>
      <c r="E339" s="58"/>
      <c r="F339" s="49"/>
      <c r="G339" s="94" t="str">
        <f t="shared" si="50"/>
        <v xml:space="preserve"> </v>
      </c>
      <c r="H339" s="88" t="str">
        <f t="shared" si="51"/>
        <v xml:space="preserve"> </v>
      </c>
      <c r="I339" s="90"/>
      <c r="J339" s="81"/>
      <c r="K339" s="51"/>
      <c r="L339" s="96" t="str">
        <f t="shared" si="58"/>
        <v xml:space="preserve"> </v>
      </c>
      <c r="M339" s="64" t="str">
        <f>IF(E339=0," ",IF(D339="Hayır",VLOOKUP(H339,Katsayı!$A$1:$B$197,2),IF(D339="Evet",VLOOKUP(H339,Katsayı!$A$199:$B$235,2),0)))</f>
        <v xml:space="preserve"> </v>
      </c>
      <c r="N339" s="82" t="str">
        <f t="shared" si="52"/>
        <v xml:space="preserve"> </v>
      </c>
      <c r="O339" s="83" t="str">
        <f t="shared" si="53"/>
        <v xml:space="preserve"> </v>
      </c>
      <c r="P339" s="83" t="str">
        <f t="shared" si="59"/>
        <v xml:space="preserve"> </v>
      </c>
      <c r="Q339" s="83" t="str">
        <f t="shared" si="54"/>
        <v xml:space="preserve"> </v>
      </c>
      <c r="R339" s="82" t="str">
        <f t="shared" si="55"/>
        <v xml:space="preserve"> </v>
      </c>
      <c r="S339" s="82" t="str">
        <f t="shared" si="56"/>
        <v xml:space="preserve"> </v>
      </c>
      <c r="T339" s="84" t="str">
        <f t="shared" si="57"/>
        <v xml:space="preserve"> </v>
      </c>
      <c r="U339" s="77"/>
      <c r="V339" s="78"/>
      <c r="Z339" s="80"/>
      <c r="AA339" s="80"/>
      <c r="AB339" s="80"/>
    </row>
    <row r="340" spans="1:28" s="79" customFormat="1" ht="15" customHeight="1" x14ac:dyDescent="0.2">
      <c r="A340" s="46"/>
      <c r="B340" s="47"/>
      <c r="C340" s="48"/>
      <c r="D340" s="48"/>
      <c r="E340" s="58"/>
      <c r="F340" s="50"/>
      <c r="G340" s="94" t="str">
        <f t="shared" si="50"/>
        <v xml:space="preserve"> </v>
      </c>
      <c r="H340" s="88" t="str">
        <f t="shared" si="51"/>
        <v xml:space="preserve"> </v>
      </c>
      <c r="I340" s="90"/>
      <c r="J340" s="81"/>
      <c r="K340" s="51"/>
      <c r="L340" s="96" t="str">
        <f t="shared" si="58"/>
        <v xml:space="preserve"> </v>
      </c>
      <c r="M340" s="64" t="str">
        <f>IF(E340=0," ",IF(D340="Hayır",VLOOKUP(H340,Katsayı!$A$1:$B$197,2),IF(D340="Evet",VLOOKUP(H340,Katsayı!$A$199:$B$235,2),0)))</f>
        <v xml:space="preserve"> </v>
      </c>
      <c r="N340" s="82" t="str">
        <f t="shared" si="52"/>
        <v xml:space="preserve"> </v>
      </c>
      <c r="O340" s="83" t="str">
        <f t="shared" si="53"/>
        <v xml:space="preserve"> </v>
      </c>
      <c r="P340" s="83" t="str">
        <f t="shared" si="59"/>
        <v xml:space="preserve"> </v>
      </c>
      <c r="Q340" s="83" t="str">
        <f t="shared" si="54"/>
        <v xml:space="preserve"> </v>
      </c>
      <c r="R340" s="82" t="str">
        <f t="shared" si="55"/>
        <v xml:space="preserve"> </v>
      </c>
      <c r="S340" s="82" t="str">
        <f t="shared" si="56"/>
        <v xml:space="preserve"> </v>
      </c>
      <c r="T340" s="84" t="str">
        <f t="shared" si="57"/>
        <v xml:space="preserve"> </v>
      </c>
      <c r="U340" s="77"/>
      <c r="V340" s="78"/>
      <c r="Z340" s="80"/>
      <c r="AA340" s="80"/>
      <c r="AB340" s="80"/>
    </row>
    <row r="341" spans="1:28" s="79" customFormat="1" ht="15" customHeight="1" x14ac:dyDescent="0.2">
      <c r="A341" s="46"/>
      <c r="B341" s="47"/>
      <c r="C341" s="48"/>
      <c r="D341" s="48"/>
      <c r="E341" s="58"/>
      <c r="F341" s="50"/>
      <c r="G341" s="94" t="str">
        <f t="shared" si="50"/>
        <v xml:space="preserve"> </v>
      </c>
      <c r="H341" s="88" t="str">
        <f t="shared" si="51"/>
        <v xml:space="preserve"> </v>
      </c>
      <c r="I341" s="90"/>
      <c r="J341" s="81"/>
      <c r="K341" s="51"/>
      <c r="L341" s="96" t="str">
        <f t="shared" si="58"/>
        <v xml:space="preserve"> </v>
      </c>
      <c r="M341" s="64" t="str">
        <f>IF(E341=0," ",IF(D341="Hayır",VLOOKUP(H341,Katsayı!$A$1:$B$197,2),IF(D341="Evet",VLOOKUP(H341,Katsayı!$A$199:$B$235,2),0)))</f>
        <v xml:space="preserve"> </v>
      </c>
      <c r="N341" s="82" t="str">
        <f t="shared" si="52"/>
        <v xml:space="preserve"> </v>
      </c>
      <c r="O341" s="83" t="str">
        <f t="shared" si="53"/>
        <v xml:space="preserve"> </v>
      </c>
      <c r="P341" s="83" t="str">
        <f t="shared" si="59"/>
        <v xml:space="preserve"> </v>
      </c>
      <c r="Q341" s="83" t="str">
        <f t="shared" si="54"/>
        <v xml:space="preserve"> </v>
      </c>
      <c r="R341" s="82" t="str">
        <f t="shared" si="55"/>
        <v xml:space="preserve"> </v>
      </c>
      <c r="S341" s="82" t="str">
        <f t="shared" si="56"/>
        <v xml:space="preserve"> </v>
      </c>
      <c r="T341" s="84" t="str">
        <f t="shared" si="57"/>
        <v xml:space="preserve"> </v>
      </c>
      <c r="U341" s="77"/>
      <c r="V341" s="78"/>
      <c r="Z341" s="80"/>
      <c r="AA341" s="80"/>
      <c r="AB341" s="80"/>
    </row>
    <row r="342" spans="1:28" s="79" customFormat="1" ht="15" customHeight="1" x14ac:dyDescent="0.2">
      <c r="A342" s="46"/>
      <c r="B342" s="47"/>
      <c r="C342" s="48"/>
      <c r="D342" s="48"/>
      <c r="E342" s="58"/>
      <c r="F342" s="50"/>
      <c r="G342" s="94" t="str">
        <f t="shared" si="50"/>
        <v xml:space="preserve"> </v>
      </c>
      <c r="H342" s="88" t="str">
        <f t="shared" si="51"/>
        <v xml:space="preserve"> </v>
      </c>
      <c r="I342" s="90"/>
      <c r="J342" s="81"/>
      <c r="K342" s="51"/>
      <c r="L342" s="96" t="str">
        <f t="shared" si="58"/>
        <v xml:space="preserve"> </v>
      </c>
      <c r="M342" s="64" t="str">
        <f>IF(E342=0," ",IF(D342="Hayır",VLOOKUP(H342,Katsayı!$A$1:$B$197,2),IF(D342="Evet",VLOOKUP(H342,Katsayı!$A$199:$B$235,2),0)))</f>
        <v xml:space="preserve"> </v>
      </c>
      <c r="N342" s="82" t="str">
        <f t="shared" si="52"/>
        <v xml:space="preserve"> </v>
      </c>
      <c r="O342" s="83" t="str">
        <f t="shared" si="53"/>
        <v xml:space="preserve"> </v>
      </c>
      <c r="P342" s="83" t="str">
        <f t="shared" si="59"/>
        <v xml:space="preserve"> </v>
      </c>
      <c r="Q342" s="83" t="str">
        <f t="shared" si="54"/>
        <v xml:space="preserve"> </v>
      </c>
      <c r="R342" s="82" t="str">
        <f t="shared" si="55"/>
        <v xml:space="preserve"> </v>
      </c>
      <c r="S342" s="82" t="str">
        <f t="shared" si="56"/>
        <v xml:space="preserve"> </v>
      </c>
      <c r="T342" s="84" t="str">
        <f t="shared" si="57"/>
        <v xml:space="preserve"> </v>
      </c>
      <c r="U342" s="77"/>
      <c r="V342" s="78"/>
      <c r="Z342" s="80"/>
      <c r="AA342" s="80"/>
      <c r="AB342" s="80"/>
    </row>
    <row r="343" spans="1:28" s="79" customFormat="1" ht="15" customHeight="1" x14ac:dyDescent="0.2">
      <c r="A343" s="46"/>
      <c r="B343" s="47"/>
      <c r="C343" s="48"/>
      <c r="D343" s="48"/>
      <c r="E343" s="58"/>
      <c r="F343" s="50"/>
      <c r="G343" s="94" t="str">
        <f t="shared" si="50"/>
        <v xml:space="preserve"> </v>
      </c>
      <c r="H343" s="88" t="str">
        <f t="shared" si="51"/>
        <v xml:space="preserve"> </v>
      </c>
      <c r="I343" s="90"/>
      <c r="J343" s="81"/>
      <c r="K343" s="51"/>
      <c r="L343" s="96" t="str">
        <f t="shared" si="58"/>
        <v xml:space="preserve"> </v>
      </c>
      <c r="M343" s="64" t="str">
        <f>IF(E343=0," ",IF(D343="Hayır",VLOOKUP(H343,Katsayı!$A$1:$B$197,2),IF(D343="Evet",VLOOKUP(H343,Katsayı!$A$199:$B$235,2),0)))</f>
        <v xml:space="preserve"> </v>
      </c>
      <c r="N343" s="82" t="str">
        <f t="shared" si="52"/>
        <v xml:space="preserve"> </v>
      </c>
      <c r="O343" s="83" t="str">
        <f t="shared" si="53"/>
        <v xml:space="preserve"> </v>
      </c>
      <c r="P343" s="83" t="str">
        <f t="shared" si="59"/>
        <v xml:space="preserve"> </v>
      </c>
      <c r="Q343" s="83" t="str">
        <f t="shared" si="54"/>
        <v xml:space="preserve"> </v>
      </c>
      <c r="R343" s="82" t="str">
        <f t="shared" si="55"/>
        <v xml:space="preserve"> </v>
      </c>
      <c r="S343" s="82" t="str">
        <f t="shared" si="56"/>
        <v xml:space="preserve"> </v>
      </c>
      <c r="T343" s="84" t="str">
        <f t="shared" si="57"/>
        <v xml:space="preserve"> </v>
      </c>
      <c r="U343" s="77"/>
      <c r="V343" s="78"/>
      <c r="Z343" s="80"/>
      <c r="AA343" s="80"/>
      <c r="AB343" s="80"/>
    </row>
    <row r="344" spans="1:28" s="79" customFormat="1" ht="15" customHeight="1" x14ac:dyDescent="0.2">
      <c r="A344" s="46"/>
      <c r="B344" s="47"/>
      <c r="C344" s="48"/>
      <c r="D344" s="48"/>
      <c r="E344" s="58"/>
      <c r="F344" s="50"/>
      <c r="G344" s="94" t="str">
        <f t="shared" si="50"/>
        <v xml:space="preserve"> </v>
      </c>
      <c r="H344" s="88" t="str">
        <f t="shared" si="51"/>
        <v xml:space="preserve"> </v>
      </c>
      <c r="I344" s="90"/>
      <c r="J344" s="81"/>
      <c r="K344" s="51"/>
      <c r="L344" s="96" t="str">
        <f t="shared" si="58"/>
        <v xml:space="preserve"> </v>
      </c>
      <c r="M344" s="64" t="str">
        <f>IF(E344=0," ",IF(D344="Hayır",VLOOKUP(H344,Katsayı!$A$1:$B$197,2),IF(D344="Evet",VLOOKUP(H344,Katsayı!$A$199:$B$235,2),0)))</f>
        <v xml:space="preserve"> </v>
      </c>
      <c r="N344" s="82" t="str">
        <f t="shared" si="52"/>
        <v xml:space="preserve"> </v>
      </c>
      <c r="O344" s="83" t="str">
        <f t="shared" si="53"/>
        <v xml:space="preserve"> </v>
      </c>
      <c r="P344" s="83" t="str">
        <f t="shared" si="59"/>
        <v xml:space="preserve"> </v>
      </c>
      <c r="Q344" s="83" t="str">
        <f t="shared" si="54"/>
        <v xml:space="preserve"> </v>
      </c>
      <c r="R344" s="82" t="str">
        <f t="shared" si="55"/>
        <v xml:space="preserve"> </v>
      </c>
      <c r="S344" s="82" t="str">
        <f t="shared" si="56"/>
        <v xml:space="preserve"> </v>
      </c>
      <c r="T344" s="84" t="str">
        <f t="shared" si="57"/>
        <v xml:space="preserve"> </v>
      </c>
      <c r="U344" s="77"/>
      <c r="V344" s="78"/>
      <c r="Z344" s="80"/>
      <c r="AA344" s="80"/>
      <c r="AB344" s="80"/>
    </row>
    <row r="345" spans="1:28" s="79" customFormat="1" ht="15" customHeight="1" x14ac:dyDescent="0.2">
      <c r="A345" s="46"/>
      <c r="B345" s="47"/>
      <c r="C345" s="48"/>
      <c r="D345" s="48"/>
      <c r="E345" s="58"/>
      <c r="F345" s="50"/>
      <c r="G345" s="94" t="str">
        <f t="shared" si="50"/>
        <v xml:space="preserve"> </v>
      </c>
      <c r="H345" s="88" t="str">
        <f t="shared" si="51"/>
        <v xml:space="preserve"> </v>
      </c>
      <c r="I345" s="90"/>
      <c r="J345" s="81"/>
      <c r="K345" s="51"/>
      <c r="L345" s="96" t="str">
        <f t="shared" si="58"/>
        <v xml:space="preserve"> </v>
      </c>
      <c r="M345" s="64" t="str">
        <f>IF(E345=0," ",IF(D345="Hayır",VLOOKUP(H345,Katsayı!$A$1:$B$197,2),IF(D345="Evet",VLOOKUP(H345,Katsayı!$A$199:$B$235,2),0)))</f>
        <v xml:space="preserve"> </v>
      </c>
      <c r="N345" s="82" t="str">
        <f t="shared" si="52"/>
        <v xml:space="preserve"> </v>
      </c>
      <c r="O345" s="83" t="str">
        <f t="shared" si="53"/>
        <v xml:space="preserve"> </v>
      </c>
      <c r="P345" s="83" t="str">
        <f t="shared" si="59"/>
        <v xml:space="preserve"> </v>
      </c>
      <c r="Q345" s="83" t="str">
        <f t="shared" si="54"/>
        <v xml:space="preserve"> </v>
      </c>
      <c r="R345" s="82" t="str">
        <f t="shared" si="55"/>
        <v xml:space="preserve"> </v>
      </c>
      <c r="S345" s="82" t="str">
        <f t="shared" si="56"/>
        <v xml:space="preserve"> </v>
      </c>
      <c r="T345" s="84" t="str">
        <f t="shared" si="57"/>
        <v xml:space="preserve"> </v>
      </c>
      <c r="U345" s="77"/>
      <c r="V345" s="78"/>
      <c r="Z345" s="80"/>
      <c r="AA345" s="80"/>
      <c r="AB345" s="80"/>
    </row>
    <row r="346" spans="1:28" s="79" customFormat="1" ht="15" customHeight="1" x14ac:dyDescent="0.2">
      <c r="A346" s="46"/>
      <c r="B346" s="47"/>
      <c r="C346" s="48"/>
      <c r="D346" s="48"/>
      <c r="E346" s="58"/>
      <c r="F346" s="50"/>
      <c r="G346" s="94" t="str">
        <f t="shared" si="50"/>
        <v xml:space="preserve"> </v>
      </c>
      <c r="H346" s="88" t="str">
        <f t="shared" si="51"/>
        <v xml:space="preserve"> </v>
      </c>
      <c r="I346" s="90"/>
      <c r="J346" s="81"/>
      <c r="K346" s="51"/>
      <c r="L346" s="96" t="str">
        <f t="shared" si="58"/>
        <v xml:space="preserve"> </v>
      </c>
      <c r="M346" s="64" t="str">
        <f>IF(E346=0," ",IF(D346="Hayır",VLOOKUP(H346,Katsayı!$A$1:$B$197,2),IF(D346="Evet",VLOOKUP(H346,Katsayı!$A$199:$B$235,2),0)))</f>
        <v xml:space="preserve"> </v>
      </c>
      <c r="N346" s="82" t="str">
        <f t="shared" si="52"/>
        <v xml:space="preserve"> </v>
      </c>
      <c r="O346" s="83" t="str">
        <f t="shared" si="53"/>
        <v xml:space="preserve"> </v>
      </c>
      <c r="P346" s="83" t="str">
        <f t="shared" si="59"/>
        <v xml:space="preserve"> </v>
      </c>
      <c r="Q346" s="83" t="str">
        <f t="shared" si="54"/>
        <v xml:space="preserve"> </v>
      </c>
      <c r="R346" s="82" t="str">
        <f t="shared" si="55"/>
        <v xml:space="preserve"> </v>
      </c>
      <c r="S346" s="82" t="str">
        <f t="shared" si="56"/>
        <v xml:space="preserve"> </v>
      </c>
      <c r="T346" s="84" t="str">
        <f t="shared" si="57"/>
        <v xml:space="preserve"> </v>
      </c>
      <c r="U346" s="77"/>
      <c r="V346" s="78"/>
      <c r="Z346" s="80"/>
      <c r="AA346" s="80"/>
      <c r="AB346" s="80"/>
    </row>
    <row r="347" spans="1:28" s="79" customFormat="1" ht="15" customHeight="1" x14ac:dyDescent="0.2">
      <c r="A347" s="46"/>
      <c r="B347" s="47"/>
      <c r="C347" s="48"/>
      <c r="D347" s="48"/>
      <c r="E347" s="58"/>
      <c r="F347" s="50"/>
      <c r="G347" s="94" t="str">
        <f t="shared" si="50"/>
        <v xml:space="preserve"> </v>
      </c>
      <c r="H347" s="88" t="str">
        <f t="shared" si="51"/>
        <v xml:space="preserve"> </v>
      </c>
      <c r="I347" s="90"/>
      <c r="J347" s="81"/>
      <c r="K347" s="51"/>
      <c r="L347" s="96" t="str">
        <f t="shared" si="58"/>
        <v xml:space="preserve"> </v>
      </c>
      <c r="M347" s="64" t="str">
        <f>IF(E347=0," ",IF(D347="Hayır",VLOOKUP(H347,Katsayı!$A$1:$B$197,2),IF(D347="Evet",VLOOKUP(H347,Katsayı!$A$199:$B$235,2),0)))</f>
        <v xml:space="preserve"> </v>
      </c>
      <c r="N347" s="82" t="str">
        <f t="shared" si="52"/>
        <v xml:space="preserve"> </v>
      </c>
      <c r="O347" s="83" t="str">
        <f t="shared" si="53"/>
        <v xml:space="preserve"> </v>
      </c>
      <c r="P347" s="83" t="str">
        <f t="shared" si="59"/>
        <v xml:space="preserve"> </v>
      </c>
      <c r="Q347" s="83" t="str">
        <f t="shared" si="54"/>
        <v xml:space="preserve"> </v>
      </c>
      <c r="R347" s="82" t="str">
        <f t="shared" si="55"/>
        <v xml:space="preserve"> </v>
      </c>
      <c r="S347" s="82" t="str">
        <f t="shared" si="56"/>
        <v xml:space="preserve"> </v>
      </c>
      <c r="T347" s="84" t="str">
        <f t="shared" si="57"/>
        <v xml:space="preserve"> </v>
      </c>
      <c r="U347" s="77"/>
      <c r="V347" s="78"/>
      <c r="Z347" s="80"/>
      <c r="AA347" s="80"/>
      <c r="AB347" s="80"/>
    </row>
    <row r="348" spans="1:28" s="79" customFormat="1" ht="15" customHeight="1" x14ac:dyDescent="0.2">
      <c r="A348" s="46"/>
      <c r="B348" s="47"/>
      <c r="C348" s="48"/>
      <c r="D348" s="48"/>
      <c r="E348" s="58"/>
      <c r="F348" s="50"/>
      <c r="G348" s="94" t="str">
        <f t="shared" si="50"/>
        <v xml:space="preserve"> </v>
      </c>
      <c r="H348" s="88" t="str">
        <f t="shared" si="51"/>
        <v xml:space="preserve"> </v>
      </c>
      <c r="I348" s="90"/>
      <c r="J348" s="81"/>
      <c r="K348" s="51"/>
      <c r="L348" s="96" t="str">
        <f t="shared" si="58"/>
        <v xml:space="preserve"> </v>
      </c>
      <c r="M348" s="64" t="str">
        <f>IF(E348=0," ",IF(D348="Hayır",VLOOKUP(H348,Katsayı!$A$1:$B$197,2),IF(D348="Evet",VLOOKUP(H348,Katsayı!$A$199:$B$235,2),0)))</f>
        <v xml:space="preserve"> </v>
      </c>
      <c r="N348" s="82" t="str">
        <f t="shared" si="52"/>
        <v xml:space="preserve"> </v>
      </c>
      <c r="O348" s="83" t="str">
        <f t="shared" si="53"/>
        <v xml:space="preserve"> </v>
      </c>
      <c r="P348" s="83" t="str">
        <f t="shared" si="59"/>
        <v xml:space="preserve"> </v>
      </c>
      <c r="Q348" s="83" t="str">
        <f t="shared" si="54"/>
        <v xml:space="preserve"> </v>
      </c>
      <c r="R348" s="82" t="str">
        <f t="shared" si="55"/>
        <v xml:space="preserve"> </v>
      </c>
      <c r="S348" s="82" t="str">
        <f t="shared" si="56"/>
        <v xml:space="preserve"> </v>
      </c>
      <c r="T348" s="84" t="str">
        <f t="shared" si="57"/>
        <v xml:space="preserve"> </v>
      </c>
      <c r="U348" s="77"/>
      <c r="V348" s="78"/>
      <c r="Z348" s="80"/>
      <c r="AA348" s="80"/>
      <c r="AB348" s="80"/>
    </row>
    <row r="349" spans="1:28" s="79" customFormat="1" ht="15" customHeight="1" x14ac:dyDescent="0.2">
      <c r="A349" s="46"/>
      <c r="B349" s="47"/>
      <c r="C349" s="48"/>
      <c r="D349" s="48"/>
      <c r="E349" s="58"/>
      <c r="F349" s="50"/>
      <c r="G349" s="94" t="str">
        <f t="shared" si="50"/>
        <v xml:space="preserve"> </v>
      </c>
      <c r="H349" s="88" t="str">
        <f t="shared" si="51"/>
        <v xml:space="preserve"> </v>
      </c>
      <c r="I349" s="90"/>
      <c r="J349" s="81"/>
      <c r="K349" s="51"/>
      <c r="L349" s="96" t="str">
        <f t="shared" si="58"/>
        <v xml:space="preserve"> </v>
      </c>
      <c r="M349" s="64" t="str">
        <f>IF(E349=0," ",IF(D349="Hayır",VLOOKUP(H349,Katsayı!$A$1:$B$197,2),IF(D349="Evet",VLOOKUP(H349,Katsayı!$A$199:$B$235,2),0)))</f>
        <v xml:space="preserve"> </v>
      </c>
      <c r="N349" s="82" t="str">
        <f t="shared" si="52"/>
        <v xml:space="preserve"> </v>
      </c>
      <c r="O349" s="83" t="str">
        <f t="shared" si="53"/>
        <v xml:space="preserve"> </v>
      </c>
      <c r="P349" s="83" t="str">
        <f t="shared" si="59"/>
        <v xml:space="preserve"> </v>
      </c>
      <c r="Q349" s="83" t="str">
        <f t="shared" si="54"/>
        <v xml:space="preserve"> </v>
      </c>
      <c r="R349" s="82" t="str">
        <f t="shared" si="55"/>
        <v xml:space="preserve"> </v>
      </c>
      <c r="S349" s="82" t="str">
        <f t="shared" si="56"/>
        <v xml:space="preserve"> </v>
      </c>
      <c r="T349" s="84" t="str">
        <f t="shared" si="57"/>
        <v xml:space="preserve"> </v>
      </c>
      <c r="U349" s="77"/>
      <c r="V349" s="78"/>
      <c r="Z349" s="80"/>
      <c r="AA349" s="80"/>
      <c r="AB349" s="80"/>
    </row>
    <row r="350" spans="1:28" s="79" customFormat="1" ht="15" customHeight="1" x14ac:dyDescent="0.2">
      <c r="A350" s="46"/>
      <c r="B350" s="47"/>
      <c r="C350" s="48"/>
      <c r="D350" s="48"/>
      <c r="E350" s="58"/>
      <c r="F350" s="50"/>
      <c r="G350" s="94" t="str">
        <f t="shared" si="50"/>
        <v xml:space="preserve"> </v>
      </c>
      <c r="H350" s="88" t="str">
        <f t="shared" si="51"/>
        <v xml:space="preserve"> </v>
      </c>
      <c r="I350" s="90"/>
      <c r="J350" s="81"/>
      <c r="K350" s="51"/>
      <c r="L350" s="96" t="str">
        <f t="shared" si="58"/>
        <v xml:space="preserve"> </v>
      </c>
      <c r="M350" s="64" t="str">
        <f>IF(E350=0," ",IF(D350="Hayır",VLOOKUP(H350,Katsayı!$A$1:$B$197,2),IF(D350="Evet",VLOOKUP(H350,Katsayı!$A$199:$B$235,2),0)))</f>
        <v xml:space="preserve"> </v>
      </c>
      <c r="N350" s="82" t="str">
        <f t="shared" si="52"/>
        <v xml:space="preserve"> </v>
      </c>
      <c r="O350" s="83" t="str">
        <f t="shared" si="53"/>
        <v xml:space="preserve"> </v>
      </c>
      <c r="P350" s="83" t="str">
        <f t="shared" si="59"/>
        <v xml:space="preserve"> </v>
      </c>
      <c r="Q350" s="83" t="str">
        <f t="shared" si="54"/>
        <v xml:space="preserve"> </v>
      </c>
      <c r="R350" s="82" t="str">
        <f t="shared" si="55"/>
        <v xml:space="preserve"> </v>
      </c>
      <c r="S350" s="82" t="str">
        <f t="shared" si="56"/>
        <v xml:space="preserve"> </v>
      </c>
      <c r="T350" s="84" t="str">
        <f t="shared" si="57"/>
        <v xml:space="preserve"> </v>
      </c>
      <c r="U350" s="77"/>
      <c r="V350" s="78"/>
      <c r="Z350" s="80"/>
      <c r="AA350" s="80"/>
      <c r="AB350" s="80"/>
    </row>
    <row r="351" spans="1:28" s="79" customFormat="1" ht="15" customHeight="1" x14ac:dyDescent="0.2">
      <c r="A351" s="46"/>
      <c r="B351" s="47"/>
      <c r="C351" s="48"/>
      <c r="D351" s="48"/>
      <c r="E351" s="58"/>
      <c r="F351" s="50"/>
      <c r="G351" s="94" t="str">
        <f t="shared" si="50"/>
        <v xml:space="preserve"> </v>
      </c>
      <c r="H351" s="88" t="str">
        <f t="shared" si="51"/>
        <v xml:space="preserve"> </v>
      </c>
      <c r="I351" s="90"/>
      <c r="J351" s="81"/>
      <c r="K351" s="51"/>
      <c r="L351" s="96" t="str">
        <f t="shared" si="58"/>
        <v xml:space="preserve"> </v>
      </c>
      <c r="M351" s="64" t="str">
        <f>IF(E351=0," ",IF(D351="Hayır",VLOOKUP(H351,Katsayı!$A$1:$B$197,2),IF(D351="Evet",VLOOKUP(H351,Katsayı!$A$199:$B$235,2),0)))</f>
        <v xml:space="preserve"> </v>
      </c>
      <c r="N351" s="82" t="str">
        <f t="shared" si="52"/>
        <v xml:space="preserve"> </v>
      </c>
      <c r="O351" s="83" t="str">
        <f t="shared" si="53"/>
        <v xml:space="preserve"> </v>
      </c>
      <c r="P351" s="83" t="str">
        <f t="shared" si="59"/>
        <v xml:space="preserve"> </v>
      </c>
      <c r="Q351" s="83" t="str">
        <f t="shared" si="54"/>
        <v xml:space="preserve"> </v>
      </c>
      <c r="R351" s="82" t="str">
        <f t="shared" si="55"/>
        <v xml:space="preserve"> </v>
      </c>
      <c r="S351" s="82" t="str">
        <f t="shared" si="56"/>
        <v xml:space="preserve"> </v>
      </c>
      <c r="T351" s="84" t="str">
        <f t="shared" si="57"/>
        <v xml:space="preserve"> </v>
      </c>
      <c r="U351" s="77"/>
      <c r="V351" s="78"/>
      <c r="Z351" s="80"/>
      <c r="AA351" s="80"/>
      <c r="AB351" s="80"/>
    </row>
    <row r="352" spans="1:28" s="79" customFormat="1" ht="15" customHeight="1" x14ac:dyDescent="0.2">
      <c r="A352" s="46"/>
      <c r="B352" s="47"/>
      <c r="C352" s="48"/>
      <c r="D352" s="48"/>
      <c r="E352" s="58"/>
      <c r="F352" s="50"/>
      <c r="G352" s="94" t="str">
        <f t="shared" si="50"/>
        <v xml:space="preserve"> </v>
      </c>
      <c r="H352" s="88" t="str">
        <f t="shared" si="51"/>
        <v xml:space="preserve"> </v>
      </c>
      <c r="I352" s="90"/>
      <c r="J352" s="81"/>
      <c r="K352" s="51"/>
      <c r="L352" s="96" t="str">
        <f t="shared" si="58"/>
        <v xml:space="preserve"> </v>
      </c>
      <c r="M352" s="64" t="str">
        <f>IF(E352=0," ",IF(D352="Hayır",VLOOKUP(H352,Katsayı!$A$1:$B$197,2),IF(D352="Evet",VLOOKUP(H352,Katsayı!$A$199:$B$235,2),0)))</f>
        <v xml:space="preserve"> </v>
      </c>
      <c r="N352" s="82" t="str">
        <f t="shared" si="52"/>
        <v xml:space="preserve"> </v>
      </c>
      <c r="O352" s="83" t="str">
        <f t="shared" si="53"/>
        <v xml:space="preserve"> </v>
      </c>
      <c r="P352" s="83" t="str">
        <f t="shared" si="59"/>
        <v xml:space="preserve"> </v>
      </c>
      <c r="Q352" s="83" t="str">
        <f t="shared" si="54"/>
        <v xml:space="preserve"> </v>
      </c>
      <c r="R352" s="82" t="str">
        <f t="shared" si="55"/>
        <v xml:space="preserve"> </v>
      </c>
      <c r="S352" s="82" t="str">
        <f t="shared" si="56"/>
        <v xml:space="preserve"> </v>
      </c>
      <c r="T352" s="84" t="str">
        <f t="shared" si="57"/>
        <v xml:space="preserve"> </v>
      </c>
      <c r="U352" s="77"/>
      <c r="V352" s="78"/>
      <c r="Z352" s="80"/>
      <c r="AA352" s="80"/>
      <c r="AB352" s="80"/>
    </row>
    <row r="353" spans="1:28" s="79" customFormat="1" ht="15" customHeight="1" x14ac:dyDescent="0.2">
      <c r="A353" s="46"/>
      <c r="B353" s="47"/>
      <c r="C353" s="48"/>
      <c r="D353" s="48"/>
      <c r="E353" s="58"/>
      <c r="F353" s="50"/>
      <c r="G353" s="94" t="str">
        <f t="shared" si="50"/>
        <v xml:space="preserve"> </v>
      </c>
      <c r="H353" s="88" t="str">
        <f t="shared" si="51"/>
        <v xml:space="preserve"> </v>
      </c>
      <c r="I353" s="90"/>
      <c r="J353" s="81"/>
      <c r="K353" s="51"/>
      <c r="L353" s="96" t="str">
        <f t="shared" si="58"/>
        <v xml:space="preserve"> </v>
      </c>
      <c r="M353" s="64" t="str">
        <f>IF(E353=0," ",IF(D353="Hayır",VLOOKUP(H353,Katsayı!$A$1:$B$197,2),IF(D353="Evet",VLOOKUP(H353,Katsayı!$A$199:$B$235,2),0)))</f>
        <v xml:space="preserve"> </v>
      </c>
      <c r="N353" s="82" t="str">
        <f t="shared" si="52"/>
        <v xml:space="preserve"> </v>
      </c>
      <c r="O353" s="83" t="str">
        <f t="shared" si="53"/>
        <v xml:space="preserve"> </v>
      </c>
      <c r="P353" s="83" t="str">
        <f t="shared" si="59"/>
        <v xml:space="preserve"> </v>
      </c>
      <c r="Q353" s="83" t="str">
        <f t="shared" si="54"/>
        <v xml:space="preserve"> </v>
      </c>
      <c r="R353" s="82" t="str">
        <f t="shared" si="55"/>
        <v xml:space="preserve"> </v>
      </c>
      <c r="S353" s="82" t="str">
        <f t="shared" si="56"/>
        <v xml:space="preserve"> </v>
      </c>
      <c r="T353" s="84" t="str">
        <f t="shared" si="57"/>
        <v xml:space="preserve"> </v>
      </c>
      <c r="U353" s="77"/>
      <c r="V353" s="78"/>
      <c r="Z353" s="80"/>
      <c r="AA353" s="80"/>
      <c r="AB353" s="80"/>
    </row>
    <row r="354" spans="1:28" s="79" customFormat="1" ht="15" customHeight="1" x14ac:dyDescent="0.2">
      <c r="A354" s="46"/>
      <c r="B354" s="47"/>
      <c r="C354" s="48"/>
      <c r="D354" s="48"/>
      <c r="E354" s="58"/>
      <c r="F354" s="49"/>
      <c r="G354" s="94" t="str">
        <f t="shared" si="50"/>
        <v xml:space="preserve"> </v>
      </c>
      <c r="H354" s="88" t="str">
        <f t="shared" si="51"/>
        <v xml:space="preserve"> </v>
      </c>
      <c r="I354" s="90"/>
      <c r="J354" s="81"/>
      <c r="K354" s="51"/>
      <c r="L354" s="96" t="str">
        <f t="shared" si="58"/>
        <v xml:space="preserve"> </v>
      </c>
      <c r="M354" s="64" t="str">
        <f>IF(E354=0," ",IF(D354="Hayır",VLOOKUP(H354,Katsayı!$A$1:$B$197,2),IF(D354="Evet",VLOOKUP(H354,Katsayı!$A$199:$B$235,2),0)))</f>
        <v xml:space="preserve"> </v>
      </c>
      <c r="N354" s="82" t="str">
        <f t="shared" si="52"/>
        <v xml:space="preserve"> </v>
      </c>
      <c r="O354" s="83" t="str">
        <f t="shared" si="53"/>
        <v xml:space="preserve"> </v>
      </c>
      <c r="P354" s="83" t="str">
        <f t="shared" si="59"/>
        <v xml:space="preserve"> </v>
      </c>
      <c r="Q354" s="83" t="str">
        <f t="shared" si="54"/>
        <v xml:space="preserve"> </v>
      </c>
      <c r="R354" s="82" t="str">
        <f t="shared" si="55"/>
        <v xml:space="preserve"> </v>
      </c>
      <c r="S354" s="82" t="str">
        <f t="shared" si="56"/>
        <v xml:space="preserve"> </v>
      </c>
      <c r="T354" s="84" t="str">
        <f t="shared" si="57"/>
        <v xml:space="preserve"> </v>
      </c>
      <c r="U354" s="77"/>
      <c r="V354" s="78"/>
      <c r="Z354" s="80"/>
      <c r="AA354" s="80"/>
      <c r="AB354" s="80"/>
    </row>
    <row r="355" spans="1:28" s="79" customFormat="1" ht="15" customHeight="1" x14ac:dyDescent="0.2">
      <c r="A355" s="46"/>
      <c r="B355" s="47"/>
      <c r="C355" s="48"/>
      <c r="D355" s="48"/>
      <c r="E355" s="58"/>
      <c r="F355" s="49"/>
      <c r="G355" s="94" t="str">
        <f t="shared" si="50"/>
        <v xml:space="preserve"> </v>
      </c>
      <c r="H355" s="88" t="str">
        <f t="shared" si="51"/>
        <v xml:space="preserve"> </v>
      </c>
      <c r="I355" s="90"/>
      <c r="J355" s="81"/>
      <c r="K355" s="51"/>
      <c r="L355" s="96" t="str">
        <f t="shared" si="58"/>
        <v xml:space="preserve"> </v>
      </c>
      <c r="M355" s="64" t="str">
        <f>IF(E355=0," ",IF(D355="Hayır",VLOOKUP(H355,Katsayı!$A$1:$B$197,2),IF(D355="Evet",VLOOKUP(H355,Katsayı!$A$199:$B$235,2),0)))</f>
        <v xml:space="preserve"> </v>
      </c>
      <c r="N355" s="82" t="str">
        <f t="shared" si="52"/>
        <v xml:space="preserve"> </v>
      </c>
      <c r="O355" s="83" t="str">
        <f t="shared" si="53"/>
        <v xml:space="preserve"> </v>
      </c>
      <c r="P355" s="83" t="str">
        <f t="shared" si="59"/>
        <v xml:space="preserve"> </v>
      </c>
      <c r="Q355" s="83" t="str">
        <f t="shared" si="54"/>
        <v xml:space="preserve"> </v>
      </c>
      <c r="R355" s="82" t="str">
        <f t="shared" si="55"/>
        <v xml:space="preserve"> </v>
      </c>
      <c r="S355" s="82" t="str">
        <f t="shared" si="56"/>
        <v xml:space="preserve"> </v>
      </c>
      <c r="T355" s="84" t="str">
        <f t="shared" si="57"/>
        <v xml:space="preserve"> </v>
      </c>
      <c r="U355" s="77"/>
      <c r="V355" s="78"/>
      <c r="Z355" s="80"/>
      <c r="AA355" s="80"/>
      <c r="AB355" s="80"/>
    </row>
    <row r="356" spans="1:28" s="79" customFormat="1" ht="15" customHeight="1" x14ac:dyDescent="0.2">
      <c r="A356" s="46"/>
      <c r="B356" s="85"/>
      <c r="C356" s="48"/>
      <c r="D356" s="48"/>
      <c r="E356" s="86"/>
      <c r="F356" s="49"/>
      <c r="G356" s="94" t="str">
        <f t="shared" si="50"/>
        <v xml:space="preserve"> </v>
      </c>
      <c r="H356" s="88" t="str">
        <f t="shared" si="51"/>
        <v xml:space="preserve"> </v>
      </c>
      <c r="I356" s="90"/>
      <c r="J356" s="87"/>
      <c r="K356" s="51"/>
      <c r="L356" s="96" t="str">
        <f t="shared" si="58"/>
        <v xml:space="preserve"> </v>
      </c>
      <c r="M356" s="64" t="str">
        <f>IF(E356=0," ",IF(D356="Hayır",VLOOKUP(H356,Katsayı!$A$1:$B$197,2),IF(D356="Evet",VLOOKUP(H356,Katsayı!$A$199:$B$235,2),0)))</f>
        <v xml:space="preserve"> </v>
      </c>
      <c r="N356" s="82" t="str">
        <f t="shared" si="52"/>
        <v xml:space="preserve"> </v>
      </c>
      <c r="O356" s="83" t="str">
        <f t="shared" si="53"/>
        <v xml:space="preserve"> </v>
      </c>
      <c r="P356" s="83" t="str">
        <f t="shared" si="59"/>
        <v xml:space="preserve"> </v>
      </c>
      <c r="Q356" s="83" t="str">
        <f t="shared" si="54"/>
        <v xml:space="preserve"> </v>
      </c>
      <c r="R356" s="82" t="str">
        <f t="shared" si="55"/>
        <v xml:space="preserve"> </v>
      </c>
      <c r="S356" s="82" t="str">
        <f t="shared" si="56"/>
        <v xml:space="preserve"> </v>
      </c>
      <c r="T356" s="84" t="str">
        <f t="shared" si="57"/>
        <v xml:space="preserve"> </v>
      </c>
      <c r="U356" s="77"/>
      <c r="V356" s="78"/>
      <c r="Z356" s="80"/>
      <c r="AA356" s="80"/>
      <c r="AB356" s="80"/>
    </row>
    <row r="357" spans="1:28" s="79" customFormat="1" ht="15" customHeight="1" x14ac:dyDescent="0.2">
      <c r="A357" s="46"/>
      <c r="B357" s="85"/>
      <c r="C357" s="48"/>
      <c r="D357" s="48"/>
      <c r="E357" s="86"/>
      <c r="F357" s="49"/>
      <c r="G357" s="94" t="str">
        <f t="shared" si="50"/>
        <v xml:space="preserve"> </v>
      </c>
      <c r="H357" s="88" t="str">
        <f t="shared" si="51"/>
        <v xml:space="preserve"> </v>
      </c>
      <c r="I357" s="90"/>
      <c r="J357" s="87"/>
      <c r="K357" s="51"/>
      <c r="L357" s="96" t="str">
        <f t="shared" si="58"/>
        <v xml:space="preserve"> </v>
      </c>
      <c r="M357" s="64" t="str">
        <f>IF(E357=0," ",IF(D357="Hayır",VLOOKUP(H357,Katsayı!$A$1:$B$197,2),IF(D357="Evet",VLOOKUP(H357,Katsayı!$A$199:$B$235,2),0)))</f>
        <v xml:space="preserve"> </v>
      </c>
      <c r="N357" s="82" t="str">
        <f t="shared" si="52"/>
        <v xml:space="preserve"> </v>
      </c>
      <c r="O357" s="83" t="str">
        <f t="shared" si="53"/>
        <v xml:space="preserve"> </v>
      </c>
      <c r="P357" s="83" t="str">
        <f t="shared" si="59"/>
        <v xml:space="preserve"> </v>
      </c>
      <c r="Q357" s="83" t="str">
        <f t="shared" si="54"/>
        <v xml:space="preserve"> </v>
      </c>
      <c r="R357" s="82" t="str">
        <f t="shared" si="55"/>
        <v xml:space="preserve"> </v>
      </c>
      <c r="S357" s="82" t="str">
        <f t="shared" si="56"/>
        <v xml:space="preserve"> </v>
      </c>
      <c r="T357" s="84" t="str">
        <f t="shared" si="57"/>
        <v xml:space="preserve"> </v>
      </c>
      <c r="U357" s="77"/>
      <c r="V357" s="78"/>
      <c r="Z357" s="80"/>
      <c r="AA357" s="80"/>
      <c r="AB357" s="80"/>
    </row>
    <row r="358" spans="1:28" s="79" customFormat="1" ht="15" customHeight="1" x14ac:dyDescent="0.2">
      <c r="A358" s="46"/>
      <c r="B358" s="85"/>
      <c r="C358" s="48"/>
      <c r="D358" s="48"/>
      <c r="E358" s="86"/>
      <c r="F358" s="49"/>
      <c r="G358" s="94" t="str">
        <f t="shared" si="50"/>
        <v xml:space="preserve"> </v>
      </c>
      <c r="H358" s="88" t="str">
        <f t="shared" si="51"/>
        <v xml:space="preserve"> </v>
      </c>
      <c r="I358" s="90"/>
      <c r="J358" s="87"/>
      <c r="K358" s="51"/>
      <c r="L358" s="96" t="str">
        <f t="shared" si="58"/>
        <v xml:space="preserve"> </v>
      </c>
      <c r="M358" s="64" t="str">
        <f>IF(E358=0," ",IF(D358="Hayır",VLOOKUP(H358,Katsayı!$A$1:$B$197,2),IF(D358="Evet",VLOOKUP(H358,Katsayı!$A$199:$B$235,2),0)))</f>
        <v xml:space="preserve"> </v>
      </c>
      <c r="N358" s="82" t="str">
        <f t="shared" si="52"/>
        <v xml:space="preserve"> </v>
      </c>
      <c r="O358" s="83" t="str">
        <f t="shared" si="53"/>
        <v xml:space="preserve"> </v>
      </c>
      <c r="P358" s="83" t="str">
        <f t="shared" si="59"/>
        <v xml:space="preserve"> </v>
      </c>
      <c r="Q358" s="83" t="str">
        <f t="shared" si="54"/>
        <v xml:space="preserve"> </v>
      </c>
      <c r="R358" s="82" t="str">
        <f t="shared" si="55"/>
        <v xml:space="preserve"> </v>
      </c>
      <c r="S358" s="82" t="str">
        <f t="shared" si="56"/>
        <v xml:space="preserve"> </v>
      </c>
      <c r="T358" s="84" t="str">
        <f t="shared" si="57"/>
        <v xml:space="preserve"> </v>
      </c>
      <c r="U358" s="77"/>
      <c r="V358" s="78"/>
      <c r="Z358" s="80"/>
      <c r="AA358" s="80"/>
      <c r="AB358" s="80"/>
    </row>
    <row r="359" spans="1:28" s="79" customFormat="1" ht="15" customHeight="1" x14ac:dyDescent="0.2">
      <c r="A359" s="46"/>
      <c r="B359" s="85"/>
      <c r="C359" s="48"/>
      <c r="D359" s="48"/>
      <c r="E359" s="86"/>
      <c r="F359" s="49"/>
      <c r="G359" s="94" t="str">
        <f t="shared" si="50"/>
        <v xml:space="preserve"> </v>
      </c>
      <c r="H359" s="88" t="str">
        <f t="shared" si="51"/>
        <v xml:space="preserve"> </v>
      </c>
      <c r="I359" s="90"/>
      <c r="J359" s="87"/>
      <c r="K359" s="51"/>
      <c r="L359" s="96" t="str">
        <f t="shared" si="58"/>
        <v xml:space="preserve"> </v>
      </c>
      <c r="M359" s="64" t="str">
        <f>IF(E359=0," ",IF(D359="Hayır",VLOOKUP(H359,Katsayı!$A$1:$B$197,2),IF(D359="Evet",VLOOKUP(H359,Katsayı!$A$199:$B$235,2),0)))</f>
        <v xml:space="preserve"> </v>
      </c>
      <c r="N359" s="82" t="str">
        <f t="shared" si="52"/>
        <v xml:space="preserve"> </v>
      </c>
      <c r="O359" s="83" t="str">
        <f t="shared" si="53"/>
        <v xml:space="preserve"> </v>
      </c>
      <c r="P359" s="83" t="str">
        <f t="shared" si="59"/>
        <v xml:space="preserve"> </v>
      </c>
      <c r="Q359" s="83" t="str">
        <f t="shared" si="54"/>
        <v xml:space="preserve"> </v>
      </c>
      <c r="R359" s="82" t="str">
        <f t="shared" si="55"/>
        <v xml:space="preserve"> </v>
      </c>
      <c r="S359" s="82" t="str">
        <f t="shared" si="56"/>
        <v xml:space="preserve"> </v>
      </c>
      <c r="T359" s="84" t="str">
        <f t="shared" si="57"/>
        <v xml:space="preserve"> </v>
      </c>
      <c r="U359" s="77"/>
      <c r="V359" s="78"/>
      <c r="Z359" s="80"/>
      <c r="AA359" s="80"/>
      <c r="AB359" s="80"/>
    </row>
    <row r="360" spans="1:28" s="79" customFormat="1" ht="15" customHeight="1" x14ac:dyDescent="0.2">
      <c r="A360" s="46"/>
      <c r="B360" s="85"/>
      <c r="C360" s="48"/>
      <c r="D360" s="48"/>
      <c r="E360" s="86"/>
      <c r="F360" s="49"/>
      <c r="G360" s="94" t="str">
        <f t="shared" si="50"/>
        <v xml:space="preserve"> </v>
      </c>
      <c r="H360" s="88" t="str">
        <f t="shared" si="51"/>
        <v xml:space="preserve"> </v>
      </c>
      <c r="I360" s="90"/>
      <c r="J360" s="87"/>
      <c r="K360" s="51"/>
      <c r="L360" s="96" t="str">
        <f t="shared" si="58"/>
        <v xml:space="preserve"> </v>
      </c>
      <c r="M360" s="64" t="str">
        <f>IF(E360=0," ",IF(D360="Hayır",VLOOKUP(H360,Katsayı!$A$1:$B$197,2),IF(D360="Evet",VLOOKUP(H360,Katsayı!$A$199:$B$235,2),0)))</f>
        <v xml:space="preserve"> </v>
      </c>
      <c r="N360" s="82" t="str">
        <f t="shared" si="52"/>
        <v xml:space="preserve"> </v>
      </c>
      <c r="O360" s="83" t="str">
        <f t="shared" si="53"/>
        <v xml:space="preserve"> </v>
      </c>
      <c r="P360" s="83" t="str">
        <f t="shared" si="59"/>
        <v xml:space="preserve"> </v>
      </c>
      <c r="Q360" s="83" t="str">
        <f t="shared" si="54"/>
        <v xml:space="preserve"> </v>
      </c>
      <c r="R360" s="82" t="str">
        <f t="shared" si="55"/>
        <v xml:space="preserve"> </v>
      </c>
      <c r="S360" s="82" t="str">
        <f t="shared" si="56"/>
        <v xml:space="preserve"> </v>
      </c>
      <c r="T360" s="84" t="str">
        <f t="shared" si="57"/>
        <v xml:space="preserve"> </v>
      </c>
      <c r="U360" s="77"/>
      <c r="V360" s="78"/>
      <c r="Z360" s="80"/>
      <c r="AA360" s="80"/>
      <c r="AB360" s="80"/>
    </row>
    <row r="361" spans="1:28" s="79" customFormat="1" ht="15" customHeight="1" x14ac:dyDescent="0.2">
      <c r="A361" s="46"/>
      <c r="B361" s="85"/>
      <c r="C361" s="48"/>
      <c r="D361" s="48"/>
      <c r="E361" s="86"/>
      <c r="F361" s="49"/>
      <c r="G361" s="94" t="str">
        <f t="shared" si="50"/>
        <v xml:space="preserve"> </v>
      </c>
      <c r="H361" s="88" t="str">
        <f t="shared" si="51"/>
        <v xml:space="preserve"> </v>
      </c>
      <c r="I361" s="90"/>
      <c r="J361" s="87"/>
      <c r="K361" s="51"/>
      <c r="L361" s="96" t="str">
        <f t="shared" si="58"/>
        <v xml:space="preserve"> </v>
      </c>
      <c r="M361" s="64" t="str">
        <f>IF(E361=0," ",IF(D361="Hayır",VLOOKUP(H361,Katsayı!$A$1:$B$197,2),IF(D361="Evet",VLOOKUP(H361,Katsayı!$A$199:$B$235,2),0)))</f>
        <v xml:space="preserve"> </v>
      </c>
      <c r="N361" s="82" t="str">
        <f t="shared" si="52"/>
        <v xml:space="preserve"> </v>
      </c>
      <c r="O361" s="83" t="str">
        <f t="shared" si="53"/>
        <v xml:space="preserve"> </v>
      </c>
      <c r="P361" s="83" t="str">
        <f t="shared" si="59"/>
        <v xml:space="preserve"> </v>
      </c>
      <c r="Q361" s="83" t="str">
        <f t="shared" si="54"/>
        <v xml:space="preserve"> </v>
      </c>
      <c r="R361" s="82" t="str">
        <f t="shared" si="55"/>
        <v xml:space="preserve"> </v>
      </c>
      <c r="S361" s="82" t="str">
        <f t="shared" si="56"/>
        <v xml:space="preserve"> </v>
      </c>
      <c r="T361" s="84" t="str">
        <f t="shared" si="57"/>
        <v xml:space="preserve"> </v>
      </c>
      <c r="U361" s="77"/>
      <c r="V361" s="78"/>
      <c r="Z361" s="80"/>
      <c r="AA361" s="80"/>
      <c r="AB361" s="80"/>
    </row>
    <row r="362" spans="1:28" s="79" customFormat="1" ht="15" customHeight="1" x14ac:dyDescent="0.2">
      <c r="A362" s="46"/>
      <c r="B362" s="47"/>
      <c r="C362" s="48"/>
      <c r="D362" s="48"/>
      <c r="E362" s="58"/>
      <c r="F362" s="49"/>
      <c r="G362" s="94" t="str">
        <f t="shared" si="50"/>
        <v xml:space="preserve"> </v>
      </c>
      <c r="H362" s="88" t="str">
        <f t="shared" si="51"/>
        <v xml:space="preserve"> </v>
      </c>
      <c r="I362" s="90"/>
      <c r="J362" s="81"/>
      <c r="K362" s="51"/>
      <c r="L362" s="96" t="str">
        <f t="shared" si="58"/>
        <v xml:space="preserve"> </v>
      </c>
      <c r="M362" s="64" t="str">
        <f>IF(E362=0," ",IF(D362="Hayır",VLOOKUP(H362,Katsayı!$A$1:$B$197,2),IF(D362="Evet",VLOOKUP(H362,Katsayı!$A$199:$B$235,2),0)))</f>
        <v xml:space="preserve"> </v>
      </c>
      <c r="N362" s="82" t="str">
        <f t="shared" si="52"/>
        <v xml:space="preserve"> </v>
      </c>
      <c r="O362" s="83" t="str">
        <f t="shared" si="53"/>
        <v xml:space="preserve"> </v>
      </c>
      <c r="P362" s="83" t="str">
        <f t="shared" si="59"/>
        <v xml:space="preserve"> </v>
      </c>
      <c r="Q362" s="83" t="str">
        <f t="shared" si="54"/>
        <v xml:space="preserve"> </v>
      </c>
      <c r="R362" s="82" t="str">
        <f t="shared" si="55"/>
        <v xml:space="preserve"> </v>
      </c>
      <c r="S362" s="82" t="str">
        <f t="shared" si="56"/>
        <v xml:space="preserve"> </v>
      </c>
      <c r="T362" s="84" t="str">
        <f t="shared" si="57"/>
        <v xml:space="preserve"> </v>
      </c>
      <c r="U362" s="77"/>
      <c r="V362" s="78"/>
      <c r="Z362" s="80"/>
      <c r="AA362" s="80"/>
      <c r="AB362" s="80"/>
    </row>
    <row r="363" spans="1:28" s="79" customFormat="1" ht="15" customHeight="1" x14ac:dyDescent="0.2">
      <c r="A363" s="46"/>
      <c r="B363" s="47"/>
      <c r="C363" s="48"/>
      <c r="D363" s="48"/>
      <c r="E363" s="58"/>
      <c r="F363" s="49"/>
      <c r="G363" s="94" t="str">
        <f t="shared" si="50"/>
        <v xml:space="preserve"> </v>
      </c>
      <c r="H363" s="88" t="str">
        <f t="shared" si="51"/>
        <v xml:space="preserve"> </v>
      </c>
      <c r="I363" s="90"/>
      <c r="J363" s="81"/>
      <c r="K363" s="51"/>
      <c r="L363" s="96" t="str">
        <f t="shared" si="58"/>
        <v xml:space="preserve"> </v>
      </c>
      <c r="M363" s="64" t="str">
        <f>IF(E363=0," ",IF(D363="Hayır",VLOOKUP(H363,Katsayı!$A$1:$B$197,2),IF(D363="Evet",VLOOKUP(H363,Katsayı!$A$199:$B$235,2),0)))</f>
        <v xml:space="preserve"> </v>
      </c>
      <c r="N363" s="82" t="str">
        <f t="shared" si="52"/>
        <v xml:space="preserve"> </v>
      </c>
      <c r="O363" s="83" t="str">
        <f t="shared" si="53"/>
        <v xml:space="preserve"> </v>
      </c>
      <c r="P363" s="83" t="str">
        <f t="shared" si="59"/>
        <v xml:space="preserve"> </v>
      </c>
      <c r="Q363" s="83" t="str">
        <f t="shared" si="54"/>
        <v xml:space="preserve"> </v>
      </c>
      <c r="R363" s="82" t="str">
        <f t="shared" si="55"/>
        <v xml:space="preserve"> </v>
      </c>
      <c r="S363" s="82" t="str">
        <f t="shared" si="56"/>
        <v xml:space="preserve"> </v>
      </c>
      <c r="T363" s="84" t="str">
        <f t="shared" si="57"/>
        <v xml:space="preserve"> </v>
      </c>
      <c r="U363" s="77"/>
      <c r="V363" s="78"/>
      <c r="Z363" s="80"/>
      <c r="AA363" s="80"/>
      <c r="AB363" s="80"/>
    </row>
    <row r="364" spans="1:28" s="79" customFormat="1" ht="15" customHeight="1" x14ac:dyDescent="0.2">
      <c r="A364" s="46"/>
      <c r="B364" s="47"/>
      <c r="C364" s="48"/>
      <c r="D364" s="48"/>
      <c r="E364" s="58"/>
      <c r="F364" s="49"/>
      <c r="G364" s="94" t="str">
        <f t="shared" si="50"/>
        <v xml:space="preserve"> </v>
      </c>
      <c r="H364" s="88" t="str">
        <f t="shared" si="51"/>
        <v xml:space="preserve"> </v>
      </c>
      <c r="I364" s="90"/>
      <c r="J364" s="81"/>
      <c r="K364" s="51"/>
      <c r="L364" s="96" t="str">
        <f t="shared" si="58"/>
        <v xml:space="preserve"> </v>
      </c>
      <c r="M364" s="64" t="str">
        <f>IF(E364=0," ",IF(D364="Hayır",VLOOKUP(H364,Katsayı!$A$1:$B$197,2),IF(D364="Evet",VLOOKUP(H364,Katsayı!$A$199:$B$235,2),0)))</f>
        <v xml:space="preserve"> </v>
      </c>
      <c r="N364" s="82" t="str">
        <f t="shared" si="52"/>
        <v xml:space="preserve"> </v>
      </c>
      <c r="O364" s="83" t="str">
        <f t="shared" si="53"/>
        <v xml:space="preserve"> </v>
      </c>
      <c r="P364" s="83" t="str">
        <f t="shared" si="59"/>
        <v xml:space="preserve"> </v>
      </c>
      <c r="Q364" s="83" t="str">
        <f t="shared" si="54"/>
        <v xml:space="preserve"> </v>
      </c>
      <c r="R364" s="82" t="str">
        <f t="shared" si="55"/>
        <v xml:space="preserve"> </v>
      </c>
      <c r="S364" s="82" t="str">
        <f t="shared" si="56"/>
        <v xml:space="preserve"> </v>
      </c>
      <c r="T364" s="84" t="str">
        <f t="shared" si="57"/>
        <v xml:space="preserve"> </v>
      </c>
      <c r="U364" s="77"/>
      <c r="V364" s="78"/>
      <c r="Z364" s="80"/>
      <c r="AA364" s="80"/>
      <c r="AB364" s="80"/>
    </row>
    <row r="365" spans="1:28" s="79" customFormat="1" ht="15" customHeight="1" x14ac:dyDescent="0.2">
      <c r="A365" s="46"/>
      <c r="B365" s="47"/>
      <c r="C365" s="48"/>
      <c r="D365" s="48"/>
      <c r="E365" s="58"/>
      <c r="F365" s="49"/>
      <c r="G365" s="94" t="str">
        <f t="shared" si="50"/>
        <v xml:space="preserve"> </v>
      </c>
      <c r="H365" s="88" t="str">
        <f t="shared" si="51"/>
        <v xml:space="preserve"> </v>
      </c>
      <c r="I365" s="90"/>
      <c r="J365" s="81"/>
      <c r="K365" s="51"/>
      <c r="L365" s="96" t="str">
        <f t="shared" si="58"/>
        <v xml:space="preserve"> </v>
      </c>
      <c r="M365" s="64" t="str">
        <f>IF(E365=0," ",IF(D365="Hayır",VLOOKUP(H365,Katsayı!$A$1:$B$197,2),IF(D365="Evet",VLOOKUP(H365,Katsayı!$A$199:$B$235,2),0)))</f>
        <v xml:space="preserve"> </v>
      </c>
      <c r="N365" s="82" t="str">
        <f t="shared" si="52"/>
        <v xml:space="preserve"> </v>
      </c>
      <c r="O365" s="83" t="str">
        <f t="shared" si="53"/>
        <v xml:space="preserve"> </v>
      </c>
      <c r="P365" s="83" t="str">
        <f t="shared" si="59"/>
        <v xml:space="preserve"> </v>
      </c>
      <c r="Q365" s="83" t="str">
        <f t="shared" si="54"/>
        <v xml:space="preserve"> </v>
      </c>
      <c r="R365" s="82" t="str">
        <f t="shared" si="55"/>
        <v xml:space="preserve"> </v>
      </c>
      <c r="S365" s="82" t="str">
        <f t="shared" si="56"/>
        <v xml:space="preserve"> </v>
      </c>
      <c r="T365" s="84" t="str">
        <f t="shared" si="57"/>
        <v xml:space="preserve"> </v>
      </c>
      <c r="U365" s="77"/>
      <c r="V365" s="78"/>
      <c r="Z365" s="80"/>
      <c r="AA365" s="80"/>
      <c r="AB365" s="80"/>
    </row>
    <row r="366" spans="1:28" s="79" customFormat="1" ht="15" customHeight="1" x14ac:dyDescent="0.2">
      <c r="A366" s="46"/>
      <c r="B366" s="47"/>
      <c r="C366" s="48"/>
      <c r="D366" s="48"/>
      <c r="E366" s="58"/>
      <c r="F366" s="49"/>
      <c r="G366" s="94" t="str">
        <f t="shared" si="50"/>
        <v xml:space="preserve"> </v>
      </c>
      <c r="H366" s="88" t="str">
        <f t="shared" si="51"/>
        <v xml:space="preserve"> </v>
      </c>
      <c r="I366" s="90"/>
      <c r="J366" s="81"/>
      <c r="K366" s="51"/>
      <c r="L366" s="96" t="str">
        <f t="shared" si="58"/>
        <v xml:space="preserve"> </v>
      </c>
      <c r="M366" s="64" t="str">
        <f>IF(E366=0," ",IF(D366="Hayır",VLOOKUP(H366,Katsayı!$A$1:$B$197,2),IF(D366="Evet",VLOOKUP(H366,Katsayı!$A$199:$B$235,2),0)))</f>
        <v xml:space="preserve"> </v>
      </c>
      <c r="N366" s="82" t="str">
        <f t="shared" si="52"/>
        <v xml:space="preserve"> </v>
      </c>
      <c r="O366" s="83" t="str">
        <f t="shared" si="53"/>
        <v xml:space="preserve"> </v>
      </c>
      <c r="P366" s="83" t="str">
        <f t="shared" si="59"/>
        <v xml:space="preserve"> </v>
      </c>
      <c r="Q366" s="83" t="str">
        <f t="shared" si="54"/>
        <v xml:space="preserve"> </v>
      </c>
      <c r="R366" s="82" t="str">
        <f t="shared" si="55"/>
        <v xml:space="preserve"> </v>
      </c>
      <c r="S366" s="82" t="str">
        <f t="shared" si="56"/>
        <v xml:space="preserve"> </v>
      </c>
      <c r="T366" s="84" t="str">
        <f t="shared" si="57"/>
        <v xml:space="preserve"> </v>
      </c>
      <c r="U366" s="77"/>
      <c r="V366" s="78"/>
      <c r="Z366" s="80"/>
      <c r="AA366" s="80"/>
      <c r="AB366" s="80"/>
    </row>
    <row r="367" spans="1:28" s="79" customFormat="1" ht="15" customHeight="1" x14ac:dyDescent="0.2">
      <c r="A367" s="46"/>
      <c r="B367" s="47"/>
      <c r="C367" s="48"/>
      <c r="D367" s="48"/>
      <c r="E367" s="58"/>
      <c r="F367" s="49"/>
      <c r="G367" s="94" t="str">
        <f t="shared" si="50"/>
        <v xml:space="preserve"> </v>
      </c>
      <c r="H367" s="88" t="str">
        <f t="shared" si="51"/>
        <v xml:space="preserve"> </v>
      </c>
      <c r="I367" s="90"/>
      <c r="J367" s="81"/>
      <c r="K367" s="51"/>
      <c r="L367" s="96" t="str">
        <f t="shared" si="58"/>
        <v xml:space="preserve"> </v>
      </c>
      <c r="M367" s="64" t="str">
        <f>IF(E367=0," ",IF(D367="Hayır",VLOOKUP(H367,Katsayı!$A$1:$B$197,2),IF(D367="Evet",VLOOKUP(H367,Katsayı!$A$199:$B$235,2),0)))</f>
        <v xml:space="preserve"> </v>
      </c>
      <c r="N367" s="82" t="str">
        <f t="shared" si="52"/>
        <v xml:space="preserve"> </v>
      </c>
      <c r="O367" s="83" t="str">
        <f t="shared" si="53"/>
        <v xml:space="preserve"> </v>
      </c>
      <c r="P367" s="83" t="str">
        <f t="shared" si="59"/>
        <v xml:space="preserve"> </v>
      </c>
      <c r="Q367" s="83" t="str">
        <f t="shared" si="54"/>
        <v xml:space="preserve"> </v>
      </c>
      <c r="R367" s="82" t="str">
        <f t="shared" si="55"/>
        <v xml:space="preserve"> </v>
      </c>
      <c r="S367" s="82" t="str">
        <f t="shared" si="56"/>
        <v xml:space="preserve"> </v>
      </c>
      <c r="T367" s="84" t="str">
        <f t="shared" si="57"/>
        <v xml:space="preserve"> </v>
      </c>
      <c r="U367" s="77"/>
      <c r="V367" s="78"/>
      <c r="Z367" s="80"/>
      <c r="AA367" s="80"/>
      <c r="AB367" s="80"/>
    </row>
    <row r="368" spans="1:28" s="79" customFormat="1" ht="15" customHeight="1" x14ac:dyDescent="0.2">
      <c r="A368" s="46"/>
      <c r="B368" s="47"/>
      <c r="C368" s="48"/>
      <c r="D368" s="48"/>
      <c r="E368" s="58"/>
      <c r="F368" s="50"/>
      <c r="G368" s="94" t="str">
        <f t="shared" si="50"/>
        <v xml:space="preserve"> </v>
      </c>
      <c r="H368" s="88" t="str">
        <f t="shared" si="51"/>
        <v xml:space="preserve"> </v>
      </c>
      <c r="I368" s="90"/>
      <c r="J368" s="81"/>
      <c r="K368" s="51"/>
      <c r="L368" s="96" t="str">
        <f t="shared" si="58"/>
        <v xml:space="preserve"> </v>
      </c>
      <c r="M368" s="64" t="str">
        <f>IF(E368=0," ",IF(D368="Hayır",VLOOKUP(H368,Katsayı!$A$1:$B$197,2),IF(D368="Evet",VLOOKUP(H368,Katsayı!$A$199:$B$235,2),0)))</f>
        <v xml:space="preserve"> </v>
      </c>
      <c r="N368" s="82" t="str">
        <f t="shared" si="52"/>
        <v xml:space="preserve"> </v>
      </c>
      <c r="O368" s="83" t="str">
        <f t="shared" si="53"/>
        <v xml:space="preserve"> </v>
      </c>
      <c r="P368" s="83" t="str">
        <f t="shared" si="59"/>
        <v xml:space="preserve"> </v>
      </c>
      <c r="Q368" s="83" t="str">
        <f t="shared" si="54"/>
        <v xml:space="preserve"> </v>
      </c>
      <c r="R368" s="82" t="str">
        <f t="shared" si="55"/>
        <v xml:space="preserve"> </v>
      </c>
      <c r="S368" s="82" t="str">
        <f t="shared" si="56"/>
        <v xml:space="preserve"> </v>
      </c>
      <c r="T368" s="84" t="str">
        <f t="shared" si="57"/>
        <v xml:space="preserve"> </v>
      </c>
      <c r="U368" s="77"/>
      <c r="V368" s="78"/>
      <c r="Z368" s="80"/>
      <c r="AA368" s="80"/>
      <c r="AB368" s="80"/>
    </row>
    <row r="369" spans="1:28" s="79" customFormat="1" ht="15" customHeight="1" x14ac:dyDescent="0.2">
      <c r="A369" s="46"/>
      <c r="B369" s="47"/>
      <c r="C369" s="48"/>
      <c r="D369" s="48"/>
      <c r="E369" s="58"/>
      <c r="F369" s="50"/>
      <c r="G369" s="94" t="str">
        <f t="shared" si="50"/>
        <v xml:space="preserve"> </v>
      </c>
      <c r="H369" s="88" t="str">
        <f t="shared" si="51"/>
        <v xml:space="preserve"> </v>
      </c>
      <c r="I369" s="90"/>
      <c r="J369" s="81"/>
      <c r="K369" s="51"/>
      <c r="L369" s="96" t="str">
        <f t="shared" si="58"/>
        <v xml:space="preserve"> </v>
      </c>
      <c r="M369" s="64" t="str">
        <f>IF(E369=0," ",IF(D369="Hayır",VLOOKUP(H369,Katsayı!$A$1:$B$197,2),IF(D369="Evet",VLOOKUP(H369,Katsayı!$A$199:$B$235,2),0)))</f>
        <v xml:space="preserve"> </v>
      </c>
      <c r="N369" s="82" t="str">
        <f t="shared" si="52"/>
        <v xml:space="preserve"> </v>
      </c>
      <c r="O369" s="83" t="str">
        <f t="shared" si="53"/>
        <v xml:space="preserve"> </v>
      </c>
      <c r="P369" s="83" t="str">
        <f t="shared" si="59"/>
        <v xml:space="preserve"> </v>
      </c>
      <c r="Q369" s="83" t="str">
        <f t="shared" si="54"/>
        <v xml:space="preserve"> </v>
      </c>
      <c r="R369" s="82" t="str">
        <f t="shared" si="55"/>
        <v xml:space="preserve"> </v>
      </c>
      <c r="S369" s="82" t="str">
        <f t="shared" si="56"/>
        <v xml:space="preserve"> </v>
      </c>
      <c r="T369" s="84" t="str">
        <f t="shared" si="57"/>
        <v xml:space="preserve"> </v>
      </c>
      <c r="U369" s="77"/>
      <c r="V369" s="78"/>
      <c r="Z369" s="80"/>
      <c r="AA369" s="80"/>
      <c r="AB369" s="80"/>
    </row>
    <row r="370" spans="1:28" s="79" customFormat="1" ht="15" customHeight="1" x14ac:dyDescent="0.2">
      <c r="A370" s="46"/>
      <c r="B370" s="47"/>
      <c r="C370" s="48"/>
      <c r="D370" s="48"/>
      <c r="E370" s="58"/>
      <c r="F370" s="50"/>
      <c r="G370" s="94" t="str">
        <f t="shared" si="50"/>
        <v xml:space="preserve"> </v>
      </c>
      <c r="H370" s="88" t="str">
        <f t="shared" si="51"/>
        <v xml:space="preserve"> </v>
      </c>
      <c r="I370" s="90"/>
      <c r="J370" s="81"/>
      <c r="K370" s="51"/>
      <c r="L370" s="96" t="str">
        <f t="shared" si="58"/>
        <v xml:space="preserve"> </v>
      </c>
      <c r="M370" s="64" t="str">
        <f>IF(E370=0," ",IF(D370="Hayır",VLOOKUP(H370,Katsayı!$A$1:$B$197,2),IF(D370="Evet",VLOOKUP(H370,Katsayı!$A$199:$B$235,2),0)))</f>
        <v xml:space="preserve"> </v>
      </c>
      <c r="N370" s="82" t="str">
        <f t="shared" si="52"/>
        <v xml:space="preserve"> </v>
      </c>
      <c r="O370" s="83" t="str">
        <f t="shared" si="53"/>
        <v xml:space="preserve"> </v>
      </c>
      <c r="P370" s="83" t="str">
        <f t="shared" si="59"/>
        <v xml:space="preserve"> </v>
      </c>
      <c r="Q370" s="83" t="str">
        <f t="shared" si="54"/>
        <v xml:space="preserve"> </v>
      </c>
      <c r="R370" s="82" t="str">
        <f t="shared" si="55"/>
        <v xml:space="preserve"> </v>
      </c>
      <c r="S370" s="82" t="str">
        <f t="shared" si="56"/>
        <v xml:space="preserve"> </v>
      </c>
      <c r="T370" s="84" t="str">
        <f t="shared" si="57"/>
        <v xml:space="preserve"> </v>
      </c>
      <c r="U370" s="77"/>
      <c r="V370" s="78"/>
      <c r="Z370" s="80"/>
      <c r="AA370" s="80"/>
      <c r="AB370" s="80"/>
    </row>
    <row r="371" spans="1:28" s="79" customFormat="1" ht="15" customHeight="1" x14ac:dyDescent="0.2">
      <c r="A371" s="46"/>
      <c r="B371" s="47"/>
      <c r="C371" s="48"/>
      <c r="D371" s="48"/>
      <c r="E371" s="58"/>
      <c r="F371" s="50"/>
      <c r="G371" s="94" t="str">
        <f t="shared" si="50"/>
        <v xml:space="preserve"> </v>
      </c>
      <c r="H371" s="88" t="str">
        <f t="shared" si="51"/>
        <v xml:space="preserve"> </v>
      </c>
      <c r="I371" s="90"/>
      <c r="J371" s="81"/>
      <c r="K371" s="51"/>
      <c r="L371" s="96" t="str">
        <f t="shared" si="58"/>
        <v xml:space="preserve"> </v>
      </c>
      <c r="M371" s="64" t="str">
        <f>IF(E371=0," ",IF(D371="Hayır",VLOOKUP(H371,Katsayı!$A$1:$B$197,2),IF(D371="Evet",VLOOKUP(H371,Katsayı!$A$199:$B$235,2),0)))</f>
        <v xml:space="preserve"> </v>
      </c>
      <c r="N371" s="82" t="str">
        <f t="shared" si="52"/>
        <v xml:space="preserve"> </v>
      </c>
      <c r="O371" s="83" t="str">
        <f t="shared" si="53"/>
        <v xml:space="preserve"> </v>
      </c>
      <c r="P371" s="83" t="str">
        <f t="shared" si="59"/>
        <v xml:space="preserve"> </v>
      </c>
      <c r="Q371" s="83" t="str">
        <f t="shared" si="54"/>
        <v xml:space="preserve"> </v>
      </c>
      <c r="R371" s="82" t="str">
        <f t="shared" si="55"/>
        <v xml:space="preserve"> </v>
      </c>
      <c r="S371" s="82" t="str">
        <f t="shared" si="56"/>
        <v xml:space="preserve"> </v>
      </c>
      <c r="T371" s="84" t="str">
        <f t="shared" si="57"/>
        <v xml:space="preserve"> </v>
      </c>
      <c r="U371" s="77"/>
      <c r="V371" s="78"/>
      <c r="Z371" s="80"/>
      <c r="AA371" s="80"/>
      <c r="AB371" s="80"/>
    </row>
    <row r="372" spans="1:28" s="79" customFormat="1" ht="15" customHeight="1" x14ac:dyDescent="0.2">
      <c r="A372" s="46"/>
      <c r="B372" s="47"/>
      <c r="C372" s="48"/>
      <c r="D372" s="48"/>
      <c r="E372" s="58"/>
      <c r="F372" s="50"/>
      <c r="G372" s="94" t="str">
        <f t="shared" si="50"/>
        <v xml:space="preserve"> </v>
      </c>
      <c r="H372" s="88" t="str">
        <f t="shared" si="51"/>
        <v xml:space="preserve"> </v>
      </c>
      <c r="I372" s="90"/>
      <c r="J372" s="81"/>
      <c r="K372" s="51"/>
      <c r="L372" s="96" t="str">
        <f t="shared" si="58"/>
        <v xml:space="preserve"> </v>
      </c>
      <c r="M372" s="64" t="str">
        <f>IF(E372=0," ",IF(D372="Hayır",VLOOKUP(H372,Katsayı!$A$1:$B$197,2),IF(D372="Evet",VLOOKUP(H372,Katsayı!$A$199:$B$235,2),0)))</f>
        <v xml:space="preserve"> </v>
      </c>
      <c r="N372" s="82" t="str">
        <f t="shared" si="52"/>
        <v xml:space="preserve"> </v>
      </c>
      <c r="O372" s="83" t="str">
        <f t="shared" si="53"/>
        <v xml:space="preserve"> </v>
      </c>
      <c r="P372" s="83" t="str">
        <f t="shared" si="59"/>
        <v xml:space="preserve"> </v>
      </c>
      <c r="Q372" s="83" t="str">
        <f t="shared" si="54"/>
        <v xml:space="preserve"> </v>
      </c>
      <c r="R372" s="82" t="str">
        <f t="shared" si="55"/>
        <v xml:space="preserve"> </v>
      </c>
      <c r="S372" s="82" t="str">
        <f t="shared" si="56"/>
        <v xml:space="preserve"> </v>
      </c>
      <c r="T372" s="84" t="str">
        <f t="shared" si="57"/>
        <v xml:space="preserve"> </v>
      </c>
      <c r="U372" s="77"/>
      <c r="V372" s="78"/>
      <c r="Z372" s="80"/>
      <c r="AA372" s="80"/>
      <c r="AB372" s="80"/>
    </row>
    <row r="373" spans="1:28" s="79" customFormat="1" ht="15" customHeight="1" x14ac:dyDescent="0.2">
      <c r="A373" s="46"/>
      <c r="B373" s="47"/>
      <c r="C373" s="48"/>
      <c r="D373" s="48"/>
      <c r="E373" s="58"/>
      <c r="F373" s="50"/>
      <c r="G373" s="94" t="str">
        <f t="shared" si="50"/>
        <v xml:space="preserve"> </v>
      </c>
      <c r="H373" s="88" t="str">
        <f t="shared" si="51"/>
        <v xml:space="preserve"> </v>
      </c>
      <c r="I373" s="90"/>
      <c r="J373" s="81"/>
      <c r="K373" s="51"/>
      <c r="L373" s="96" t="str">
        <f t="shared" si="58"/>
        <v xml:space="preserve"> </v>
      </c>
      <c r="M373" s="64" t="str">
        <f>IF(E373=0," ",IF(D373="Hayır",VLOOKUP(H373,Katsayı!$A$1:$B$197,2),IF(D373="Evet",VLOOKUP(H373,Katsayı!$A$199:$B$235,2),0)))</f>
        <v xml:space="preserve"> </v>
      </c>
      <c r="N373" s="82" t="str">
        <f t="shared" si="52"/>
        <v xml:space="preserve"> </v>
      </c>
      <c r="O373" s="83" t="str">
        <f t="shared" si="53"/>
        <v xml:space="preserve"> </v>
      </c>
      <c r="P373" s="83" t="str">
        <f t="shared" si="59"/>
        <v xml:space="preserve"> </v>
      </c>
      <c r="Q373" s="83" t="str">
        <f t="shared" si="54"/>
        <v xml:space="preserve"> </v>
      </c>
      <c r="R373" s="82" t="str">
        <f t="shared" si="55"/>
        <v xml:space="preserve"> </v>
      </c>
      <c r="S373" s="82" t="str">
        <f t="shared" si="56"/>
        <v xml:space="preserve"> </v>
      </c>
      <c r="T373" s="84" t="str">
        <f t="shared" si="57"/>
        <v xml:space="preserve"> </v>
      </c>
      <c r="U373" s="77"/>
      <c r="V373" s="78"/>
      <c r="Z373" s="80"/>
      <c r="AA373" s="80"/>
      <c r="AB373" s="80"/>
    </row>
    <row r="374" spans="1:28" s="79" customFormat="1" ht="15" customHeight="1" x14ac:dyDescent="0.2">
      <c r="A374" s="46"/>
      <c r="B374" s="47"/>
      <c r="C374" s="48"/>
      <c r="D374" s="48"/>
      <c r="E374" s="58"/>
      <c r="F374" s="50"/>
      <c r="G374" s="94" t="str">
        <f t="shared" si="50"/>
        <v xml:space="preserve"> </v>
      </c>
      <c r="H374" s="88" t="str">
        <f t="shared" si="51"/>
        <v xml:space="preserve"> </v>
      </c>
      <c r="I374" s="90"/>
      <c r="J374" s="81"/>
      <c r="K374" s="51"/>
      <c r="L374" s="96" t="str">
        <f t="shared" si="58"/>
        <v xml:space="preserve"> </v>
      </c>
      <c r="M374" s="64" t="str">
        <f>IF(E374=0," ",IF(D374="Hayır",VLOOKUP(H374,Katsayı!$A$1:$B$197,2),IF(D374="Evet",VLOOKUP(H374,Katsayı!$A$199:$B$235,2),0)))</f>
        <v xml:space="preserve"> </v>
      </c>
      <c r="N374" s="82" t="str">
        <f t="shared" si="52"/>
        <v xml:space="preserve"> </v>
      </c>
      <c r="O374" s="83" t="str">
        <f t="shared" si="53"/>
        <v xml:space="preserve"> </v>
      </c>
      <c r="P374" s="83" t="str">
        <f t="shared" si="59"/>
        <v xml:space="preserve"> </v>
      </c>
      <c r="Q374" s="83" t="str">
        <f t="shared" si="54"/>
        <v xml:space="preserve"> </v>
      </c>
      <c r="R374" s="82" t="str">
        <f t="shared" si="55"/>
        <v xml:space="preserve"> </v>
      </c>
      <c r="S374" s="82" t="str">
        <f t="shared" si="56"/>
        <v xml:space="preserve"> </v>
      </c>
      <c r="T374" s="84" t="str">
        <f t="shared" si="57"/>
        <v xml:space="preserve"> </v>
      </c>
      <c r="U374" s="77"/>
      <c r="V374" s="78"/>
      <c r="Z374" s="80"/>
      <c r="AA374" s="80"/>
      <c r="AB374" s="80"/>
    </row>
    <row r="375" spans="1:28" s="79" customFormat="1" ht="15" customHeight="1" x14ac:dyDescent="0.2">
      <c r="A375" s="46"/>
      <c r="B375" s="47"/>
      <c r="C375" s="48"/>
      <c r="D375" s="48"/>
      <c r="E375" s="58"/>
      <c r="F375" s="50"/>
      <c r="G375" s="94" t="str">
        <f t="shared" si="50"/>
        <v xml:space="preserve"> </v>
      </c>
      <c r="H375" s="88" t="str">
        <f t="shared" si="51"/>
        <v xml:space="preserve"> </v>
      </c>
      <c r="I375" s="90"/>
      <c r="J375" s="81"/>
      <c r="K375" s="51"/>
      <c r="L375" s="96" t="str">
        <f t="shared" si="58"/>
        <v xml:space="preserve"> </v>
      </c>
      <c r="M375" s="64" t="str">
        <f>IF(E375=0," ",IF(D375="Hayır",VLOOKUP(H375,Katsayı!$A$1:$B$197,2),IF(D375="Evet",VLOOKUP(H375,Katsayı!$A$199:$B$235,2),0)))</f>
        <v xml:space="preserve"> </v>
      </c>
      <c r="N375" s="82" t="str">
        <f t="shared" si="52"/>
        <v xml:space="preserve"> </v>
      </c>
      <c r="O375" s="83" t="str">
        <f t="shared" si="53"/>
        <v xml:space="preserve"> </v>
      </c>
      <c r="P375" s="83" t="str">
        <f t="shared" si="59"/>
        <v xml:space="preserve"> </v>
      </c>
      <c r="Q375" s="83" t="str">
        <f t="shared" si="54"/>
        <v xml:space="preserve"> </v>
      </c>
      <c r="R375" s="82" t="str">
        <f t="shared" si="55"/>
        <v xml:space="preserve"> </v>
      </c>
      <c r="S375" s="82" t="str">
        <f t="shared" si="56"/>
        <v xml:space="preserve"> </v>
      </c>
      <c r="T375" s="84" t="str">
        <f t="shared" si="57"/>
        <v xml:space="preserve"> </v>
      </c>
      <c r="U375" s="77"/>
      <c r="V375" s="78"/>
      <c r="Z375" s="80"/>
      <c r="AA375" s="80"/>
      <c r="AB375" s="80"/>
    </row>
    <row r="376" spans="1:28" s="79" customFormat="1" ht="15" customHeight="1" x14ac:dyDescent="0.2">
      <c r="A376" s="46"/>
      <c r="B376" s="47"/>
      <c r="C376" s="48"/>
      <c r="D376" s="48"/>
      <c r="E376" s="58"/>
      <c r="F376" s="50"/>
      <c r="G376" s="94" t="str">
        <f t="shared" si="50"/>
        <v xml:space="preserve"> </v>
      </c>
      <c r="H376" s="88" t="str">
        <f t="shared" si="51"/>
        <v xml:space="preserve"> </v>
      </c>
      <c r="I376" s="90"/>
      <c r="J376" s="81"/>
      <c r="K376" s="51"/>
      <c r="L376" s="96" t="str">
        <f t="shared" si="58"/>
        <v xml:space="preserve"> </v>
      </c>
      <c r="M376" s="64" t="str">
        <f>IF(E376=0," ",IF(D376="Hayır",VLOOKUP(H376,Katsayı!$A$1:$B$197,2),IF(D376="Evet",VLOOKUP(H376,Katsayı!$A$199:$B$235,2),0)))</f>
        <v xml:space="preserve"> </v>
      </c>
      <c r="N376" s="82" t="str">
        <f t="shared" si="52"/>
        <v xml:space="preserve"> </v>
      </c>
      <c r="O376" s="83" t="str">
        <f t="shared" si="53"/>
        <v xml:space="preserve"> </v>
      </c>
      <c r="P376" s="83" t="str">
        <f t="shared" si="59"/>
        <v xml:space="preserve"> </v>
      </c>
      <c r="Q376" s="83" t="str">
        <f t="shared" si="54"/>
        <v xml:space="preserve"> </v>
      </c>
      <c r="R376" s="82" t="str">
        <f t="shared" si="55"/>
        <v xml:space="preserve"> </v>
      </c>
      <c r="S376" s="82" t="str">
        <f t="shared" si="56"/>
        <v xml:space="preserve"> </v>
      </c>
      <c r="T376" s="84" t="str">
        <f t="shared" si="57"/>
        <v xml:space="preserve"> </v>
      </c>
      <c r="U376" s="77"/>
      <c r="V376" s="78"/>
      <c r="Z376" s="80"/>
      <c r="AA376" s="80"/>
      <c r="AB376" s="80"/>
    </row>
    <row r="377" spans="1:28" s="79" customFormat="1" ht="15" customHeight="1" x14ac:dyDescent="0.2">
      <c r="A377" s="46"/>
      <c r="B377" s="47"/>
      <c r="C377" s="48"/>
      <c r="D377" s="48"/>
      <c r="E377" s="58"/>
      <c r="F377" s="50"/>
      <c r="G377" s="94" t="str">
        <f t="shared" si="50"/>
        <v xml:space="preserve"> </v>
      </c>
      <c r="H377" s="88" t="str">
        <f t="shared" si="51"/>
        <v xml:space="preserve"> </v>
      </c>
      <c r="I377" s="90"/>
      <c r="J377" s="81"/>
      <c r="K377" s="51"/>
      <c r="L377" s="96" t="str">
        <f t="shared" si="58"/>
        <v xml:space="preserve"> </v>
      </c>
      <c r="M377" s="64" t="str">
        <f>IF(E377=0," ",IF(D377="Hayır",VLOOKUP(H377,Katsayı!$A$1:$B$197,2),IF(D377="Evet",VLOOKUP(H377,Katsayı!$A$199:$B$235,2),0)))</f>
        <v xml:space="preserve"> </v>
      </c>
      <c r="N377" s="82" t="str">
        <f t="shared" si="52"/>
        <v xml:space="preserve"> </v>
      </c>
      <c r="O377" s="83" t="str">
        <f t="shared" si="53"/>
        <v xml:space="preserve"> </v>
      </c>
      <c r="P377" s="83" t="str">
        <f t="shared" si="59"/>
        <v xml:space="preserve"> </v>
      </c>
      <c r="Q377" s="83" t="str">
        <f t="shared" si="54"/>
        <v xml:space="preserve"> </v>
      </c>
      <c r="R377" s="82" t="str">
        <f t="shared" si="55"/>
        <v xml:space="preserve"> </v>
      </c>
      <c r="S377" s="82" t="str">
        <f t="shared" si="56"/>
        <v xml:space="preserve"> </v>
      </c>
      <c r="T377" s="84" t="str">
        <f t="shared" si="57"/>
        <v xml:space="preserve"> </v>
      </c>
      <c r="U377" s="77"/>
      <c r="V377" s="78"/>
      <c r="Z377" s="80"/>
      <c r="AA377" s="80"/>
      <c r="AB377" s="80"/>
    </row>
    <row r="378" spans="1:28" s="79" customFormat="1" ht="15" customHeight="1" x14ac:dyDescent="0.2">
      <c r="A378" s="46"/>
      <c r="B378" s="47"/>
      <c r="C378" s="48"/>
      <c r="D378" s="48"/>
      <c r="E378" s="58"/>
      <c r="F378" s="50"/>
      <c r="G378" s="94" t="str">
        <f t="shared" si="50"/>
        <v xml:space="preserve"> </v>
      </c>
      <c r="H378" s="88" t="str">
        <f t="shared" si="51"/>
        <v xml:space="preserve"> </v>
      </c>
      <c r="I378" s="90"/>
      <c r="J378" s="81"/>
      <c r="K378" s="51"/>
      <c r="L378" s="96" t="str">
        <f t="shared" si="58"/>
        <v xml:space="preserve"> </v>
      </c>
      <c r="M378" s="64" t="str">
        <f>IF(E378=0," ",IF(D378="Hayır",VLOOKUP(H378,Katsayı!$A$1:$B$197,2),IF(D378="Evet",VLOOKUP(H378,Katsayı!$A$199:$B$235,2),0)))</f>
        <v xml:space="preserve"> </v>
      </c>
      <c r="N378" s="82" t="str">
        <f t="shared" si="52"/>
        <v xml:space="preserve"> </v>
      </c>
      <c r="O378" s="83" t="str">
        <f t="shared" si="53"/>
        <v xml:space="preserve"> </v>
      </c>
      <c r="P378" s="83" t="str">
        <f t="shared" si="59"/>
        <v xml:space="preserve"> </v>
      </c>
      <c r="Q378" s="83" t="str">
        <f t="shared" si="54"/>
        <v xml:space="preserve"> </v>
      </c>
      <c r="R378" s="82" t="str">
        <f t="shared" si="55"/>
        <v xml:space="preserve"> </v>
      </c>
      <c r="S378" s="82" t="str">
        <f t="shared" si="56"/>
        <v xml:space="preserve"> </v>
      </c>
      <c r="T378" s="84" t="str">
        <f t="shared" si="57"/>
        <v xml:space="preserve"> </v>
      </c>
      <c r="U378" s="77"/>
      <c r="V378" s="78"/>
      <c r="Z378" s="80"/>
      <c r="AA378" s="80"/>
      <c r="AB378" s="80"/>
    </row>
    <row r="379" spans="1:28" s="79" customFormat="1" ht="15" customHeight="1" x14ac:dyDescent="0.2">
      <c r="A379" s="46"/>
      <c r="B379" s="47"/>
      <c r="C379" s="48"/>
      <c r="D379" s="48"/>
      <c r="E379" s="58"/>
      <c r="F379" s="50"/>
      <c r="G379" s="94" t="str">
        <f t="shared" si="50"/>
        <v xml:space="preserve"> </v>
      </c>
      <c r="H379" s="88" t="str">
        <f t="shared" si="51"/>
        <v xml:space="preserve"> </v>
      </c>
      <c r="I379" s="90"/>
      <c r="J379" s="81"/>
      <c r="K379" s="51"/>
      <c r="L379" s="96" t="str">
        <f t="shared" si="58"/>
        <v xml:space="preserve"> </v>
      </c>
      <c r="M379" s="64" t="str">
        <f>IF(E379=0," ",IF(D379="Hayır",VLOOKUP(H379,Katsayı!$A$1:$B$197,2),IF(D379="Evet",VLOOKUP(H379,Katsayı!$A$199:$B$235,2),0)))</f>
        <v xml:space="preserve"> </v>
      </c>
      <c r="N379" s="82" t="str">
        <f t="shared" si="52"/>
        <v xml:space="preserve"> </v>
      </c>
      <c r="O379" s="83" t="str">
        <f t="shared" si="53"/>
        <v xml:space="preserve"> </v>
      </c>
      <c r="P379" s="83" t="str">
        <f t="shared" si="59"/>
        <v xml:space="preserve"> </v>
      </c>
      <c r="Q379" s="83" t="str">
        <f t="shared" si="54"/>
        <v xml:space="preserve"> </v>
      </c>
      <c r="R379" s="82" t="str">
        <f t="shared" si="55"/>
        <v xml:space="preserve"> </v>
      </c>
      <c r="S379" s="82" t="str">
        <f t="shared" si="56"/>
        <v xml:space="preserve"> </v>
      </c>
      <c r="T379" s="84" t="str">
        <f t="shared" si="57"/>
        <v xml:space="preserve"> </v>
      </c>
      <c r="U379" s="77"/>
      <c r="V379" s="78"/>
      <c r="Z379" s="80"/>
      <c r="AA379" s="80"/>
      <c r="AB379" s="80"/>
    </row>
    <row r="380" spans="1:28" s="79" customFormat="1" ht="15" customHeight="1" x14ac:dyDescent="0.2">
      <c r="A380" s="46"/>
      <c r="B380" s="47"/>
      <c r="C380" s="48"/>
      <c r="D380" s="48"/>
      <c r="E380" s="58"/>
      <c r="F380" s="50"/>
      <c r="G380" s="94" t="str">
        <f t="shared" si="50"/>
        <v xml:space="preserve"> </v>
      </c>
      <c r="H380" s="88" t="str">
        <f t="shared" si="51"/>
        <v xml:space="preserve"> </v>
      </c>
      <c r="I380" s="90"/>
      <c r="J380" s="81"/>
      <c r="K380" s="51"/>
      <c r="L380" s="96" t="str">
        <f t="shared" si="58"/>
        <v xml:space="preserve"> </v>
      </c>
      <c r="M380" s="64" t="str">
        <f>IF(E380=0," ",IF(D380="Hayır",VLOOKUP(H380,Katsayı!$A$1:$B$197,2),IF(D380="Evet",VLOOKUP(H380,Katsayı!$A$199:$B$235,2),0)))</f>
        <v xml:space="preserve"> </v>
      </c>
      <c r="N380" s="82" t="str">
        <f t="shared" si="52"/>
        <v xml:space="preserve"> </v>
      </c>
      <c r="O380" s="83" t="str">
        <f t="shared" si="53"/>
        <v xml:space="preserve"> </v>
      </c>
      <c r="P380" s="83" t="str">
        <f t="shared" si="59"/>
        <v xml:space="preserve"> </v>
      </c>
      <c r="Q380" s="83" t="str">
        <f t="shared" si="54"/>
        <v xml:space="preserve"> </v>
      </c>
      <c r="R380" s="82" t="str">
        <f t="shared" si="55"/>
        <v xml:space="preserve"> </v>
      </c>
      <c r="S380" s="82" t="str">
        <f t="shared" si="56"/>
        <v xml:space="preserve"> </v>
      </c>
      <c r="T380" s="84" t="str">
        <f t="shared" si="57"/>
        <v xml:space="preserve"> </v>
      </c>
      <c r="U380" s="77"/>
      <c r="V380" s="78"/>
      <c r="Z380" s="80"/>
      <c r="AA380" s="80"/>
      <c r="AB380" s="80"/>
    </row>
    <row r="381" spans="1:28" s="79" customFormat="1" ht="15" customHeight="1" x14ac:dyDescent="0.2">
      <c r="A381" s="46"/>
      <c r="B381" s="47"/>
      <c r="C381" s="48"/>
      <c r="D381" s="48"/>
      <c r="E381" s="58"/>
      <c r="F381" s="50"/>
      <c r="G381" s="94" t="str">
        <f t="shared" si="50"/>
        <v xml:space="preserve"> </v>
      </c>
      <c r="H381" s="88" t="str">
        <f t="shared" si="51"/>
        <v xml:space="preserve"> </v>
      </c>
      <c r="I381" s="90"/>
      <c r="J381" s="81"/>
      <c r="K381" s="51"/>
      <c r="L381" s="96" t="str">
        <f t="shared" si="58"/>
        <v xml:space="preserve"> </v>
      </c>
      <c r="M381" s="64" t="str">
        <f>IF(E381=0," ",IF(D381="Hayır",VLOOKUP(H381,Katsayı!$A$1:$B$197,2),IF(D381="Evet",VLOOKUP(H381,Katsayı!$A$199:$B$235,2),0)))</f>
        <v xml:space="preserve"> </v>
      </c>
      <c r="N381" s="82" t="str">
        <f t="shared" si="52"/>
        <v xml:space="preserve"> </v>
      </c>
      <c r="O381" s="83" t="str">
        <f t="shared" si="53"/>
        <v xml:space="preserve"> </v>
      </c>
      <c r="P381" s="83" t="str">
        <f t="shared" si="59"/>
        <v xml:space="preserve"> </v>
      </c>
      <c r="Q381" s="83" t="str">
        <f t="shared" si="54"/>
        <v xml:space="preserve"> </v>
      </c>
      <c r="R381" s="82" t="str">
        <f t="shared" si="55"/>
        <v xml:space="preserve"> </v>
      </c>
      <c r="S381" s="82" t="str">
        <f t="shared" si="56"/>
        <v xml:space="preserve"> </v>
      </c>
      <c r="T381" s="84" t="str">
        <f t="shared" si="57"/>
        <v xml:space="preserve"> </v>
      </c>
      <c r="U381" s="77"/>
      <c r="V381" s="78"/>
      <c r="Z381" s="80"/>
      <c r="AA381" s="80"/>
      <c r="AB381" s="80"/>
    </row>
    <row r="382" spans="1:28" s="79" customFormat="1" ht="15" customHeight="1" x14ac:dyDescent="0.2">
      <c r="A382" s="46"/>
      <c r="B382" s="47"/>
      <c r="C382" s="48"/>
      <c r="D382" s="48"/>
      <c r="E382" s="58"/>
      <c r="F382" s="49"/>
      <c r="G382" s="94" t="str">
        <f t="shared" si="50"/>
        <v xml:space="preserve"> </v>
      </c>
      <c r="H382" s="88" t="str">
        <f t="shared" si="51"/>
        <v xml:space="preserve"> </v>
      </c>
      <c r="I382" s="90"/>
      <c r="J382" s="81"/>
      <c r="K382" s="51"/>
      <c r="L382" s="96" t="str">
        <f t="shared" si="58"/>
        <v xml:space="preserve"> </v>
      </c>
      <c r="M382" s="64" t="str">
        <f>IF(E382=0," ",IF(D382="Hayır",VLOOKUP(H382,Katsayı!$A$1:$B$197,2),IF(D382="Evet",VLOOKUP(H382,Katsayı!$A$199:$B$235,2),0)))</f>
        <v xml:space="preserve"> </v>
      </c>
      <c r="N382" s="82" t="str">
        <f t="shared" si="52"/>
        <v xml:space="preserve"> </v>
      </c>
      <c r="O382" s="83" t="str">
        <f t="shared" si="53"/>
        <v xml:space="preserve"> </v>
      </c>
      <c r="P382" s="83" t="str">
        <f t="shared" si="59"/>
        <v xml:space="preserve"> </v>
      </c>
      <c r="Q382" s="83" t="str">
        <f t="shared" si="54"/>
        <v xml:space="preserve"> </v>
      </c>
      <c r="R382" s="82" t="str">
        <f t="shared" si="55"/>
        <v xml:space="preserve"> </v>
      </c>
      <c r="S382" s="82" t="str">
        <f t="shared" si="56"/>
        <v xml:space="preserve"> </v>
      </c>
      <c r="T382" s="84" t="str">
        <f t="shared" si="57"/>
        <v xml:space="preserve"> </v>
      </c>
      <c r="U382" s="77"/>
      <c r="V382" s="78"/>
      <c r="Z382" s="80"/>
      <c r="AA382" s="80"/>
      <c r="AB382" s="80"/>
    </row>
    <row r="383" spans="1:28" s="79" customFormat="1" ht="15" customHeight="1" x14ac:dyDescent="0.2">
      <c r="A383" s="46"/>
      <c r="B383" s="47"/>
      <c r="C383" s="48"/>
      <c r="D383" s="48"/>
      <c r="E383" s="58"/>
      <c r="F383" s="49"/>
      <c r="G383" s="94" t="str">
        <f t="shared" si="50"/>
        <v xml:space="preserve"> </v>
      </c>
      <c r="H383" s="88" t="str">
        <f t="shared" si="51"/>
        <v xml:space="preserve"> </v>
      </c>
      <c r="I383" s="90"/>
      <c r="J383" s="81"/>
      <c r="K383" s="51"/>
      <c r="L383" s="96" t="str">
        <f t="shared" si="58"/>
        <v xml:space="preserve"> </v>
      </c>
      <c r="M383" s="64" t="str">
        <f>IF(E383=0," ",IF(D383="Hayır",VLOOKUP(H383,Katsayı!$A$1:$B$197,2),IF(D383="Evet",VLOOKUP(H383,Katsayı!$A$199:$B$235,2),0)))</f>
        <v xml:space="preserve"> </v>
      </c>
      <c r="N383" s="82" t="str">
        <f t="shared" si="52"/>
        <v xml:space="preserve"> </v>
      </c>
      <c r="O383" s="83" t="str">
        <f t="shared" si="53"/>
        <v xml:space="preserve"> </v>
      </c>
      <c r="P383" s="83" t="str">
        <f t="shared" si="59"/>
        <v xml:space="preserve"> </v>
      </c>
      <c r="Q383" s="83" t="str">
        <f t="shared" si="54"/>
        <v xml:space="preserve"> </v>
      </c>
      <c r="R383" s="82" t="str">
        <f t="shared" si="55"/>
        <v xml:space="preserve"> </v>
      </c>
      <c r="S383" s="82" t="str">
        <f t="shared" si="56"/>
        <v xml:space="preserve"> </v>
      </c>
      <c r="T383" s="84" t="str">
        <f t="shared" si="57"/>
        <v xml:space="preserve"> </v>
      </c>
      <c r="U383" s="77"/>
      <c r="V383" s="78"/>
      <c r="Z383" s="80"/>
      <c r="AA383" s="80"/>
      <c r="AB383" s="80"/>
    </row>
    <row r="384" spans="1:28" s="79" customFormat="1" ht="15" customHeight="1" x14ac:dyDescent="0.2">
      <c r="A384" s="46"/>
      <c r="B384" s="85"/>
      <c r="C384" s="48"/>
      <c r="D384" s="48"/>
      <c r="E384" s="86"/>
      <c r="F384" s="49"/>
      <c r="G384" s="94" t="str">
        <f t="shared" si="50"/>
        <v xml:space="preserve"> </v>
      </c>
      <c r="H384" s="88" t="str">
        <f t="shared" si="51"/>
        <v xml:space="preserve"> </v>
      </c>
      <c r="I384" s="90"/>
      <c r="J384" s="87"/>
      <c r="K384" s="51"/>
      <c r="L384" s="96" t="str">
        <f t="shared" si="58"/>
        <v xml:space="preserve"> </v>
      </c>
      <c r="M384" s="64" t="str">
        <f>IF(E384=0," ",IF(D384="Hayır",VLOOKUP(H384,Katsayı!$A$1:$B$197,2),IF(D384="Evet",VLOOKUP(H384,Katsayı!$A$199:$B$235,2),0)))</f>
        <v xml:space="preserve"> </v>
      </c>
      <c r="N384" s="82" t="str">
        <f t="shared" si="52"/>
        <v xml:space="preserve"> </v>
      </c>
      <c r="O384" s="83" t="str">
        <f t="shared" si="53"/>
        <v xml:space="preserve"> </v>
      </c>
      <c r="P384" s="83" t="str">
        <f t="shared" si="59"/>
        <v xml:space="preserve"> </v>
      </c>
      <c r="Q384" s="83" t="str">
        <f t="shared" si="54"/>
        <v xml:space="preserve"> </v>
      </c>
      <c r="R384" s="82" t="str">
        <f t="shared" si="55"/>
        <v xml:space="preserve"> </v>
      </c>
      <c r="S384" s="82" t="str">
        <f t="shared" si="56"/>
        <v xml:space="preserve"> </v>
      </c>
      <c r="T384" s="84" t="str">
        <f t="shared" si="57"/>
        <v xml:space="preserve"> </v>
      </c>
      <c r="U384" s="77"/>
      <c r="V384" s="78"/>
      <c r="Z384" s="80"/>
      <c r="AA384" s="80"/>
      <c r="AB384" s="80"/>
    </row>
    <row r="385" spans="1:28" s="79" customFormat="1" ht="15" customHeight="1" x14ac:dyDescent="0.2">
      <c r="A385" s="46"/>
      <c r="B385" s="85"/>
      <c r="C385" s="48"/>
      <c r="D385" s="48"/>
      <c r="E385" s="86"/>
      <c r="F385" s="49"/>
      <c r="G385" s="94" t="str">
        <f t="shared" si="50"/>
        <v xml:space="preserve"> </v>
      </c>
      <c r="H385" s="88" t="str">
        <f t="shared" si="51"/>
        <v xml:space="preserve"> </v>
      </c>
      <c r="I385" s="90"/>
      <c r="J385" s="87"/>
      <c r="K385" s="51"/>
      <c r="L385" s="96" t="str">
        <f t="shared" si="58"/>
        <v xml:space="preserve"> </v>
      </c>
      <c r="M385" s="64" t="str">
        <f>IF(E385=0," ",IF(D385="Hayır",VLOOKUP(H385,Katsayı!$A$1:$B$197,2),IF(D385="Evet",VLOOKUP(H385,Katsayı!$A$199:$B$235,2),0)))</f>
        <v xml:space="preserve"> </v>
      </c>
      <c r="N385" s="82" t="str">
        <f t="shared" si="52"/>
        <v xml:space="preserve"> </v>
      </c>
      <c r="O385" s="83" t="str">
        <f t="shared" si="53"/>
        <v xml:space="preserve"> </v>
      </c>
      <c r="P385" s="83" t="str">
        <f t="shared" si="59"/>
        <v xml:space="preserve"> </v>
      </c>
      <c r="Q385" s="83" t="str">
        <f t="shared" si="54"/>
        <v xml:space="preserve"> </v>
      </c>
      <c r="R385" s="82" t="str">
        <f t="shared" si="55"/>
        <v xml:space="preserve"> </v>
      </c>
      <c r="S385" s="82" t="str">
        <f t="shared" si="56"/>
        <v xml:space="preserve"> </v>
      </c>
      <c r="T385" s="84" t="str">
        <f t="shared" si="57"/>
        <v xml:space="preserve"> </v>
      </c>
      <c r="U385" s="77"/>
      <c r="V385" s="78"/>
      <c r="Z385" s="80"/>
      <c r="AA385" s="80"/>
      <c r="AB385" s="80"/>
    </row>
    <row r="386" spans="1:28" s="79" customFormat="1" ht="15" customHeight="1" x14ac:dyDescent="0.2">
      <c r="A386" s="46"/>
      <c r="B386" s="85"/>
      <c r="C386" s="48"/>
      <c r="D386" s="48"/>
      <c r="E386" s="86"/>
      <c r="F386" s="49"/>
      <c r="G386" s="94" t="str">
        <f t="shared" si="50"/>
        <v xml:space="preserve"> </v>
      </c>
      <c r="H386" s="88" t="str">
        <f t="shared" si="51"/>
        <v xml:space="preserve"> </v>
      </c>
      <c r="I386" s="90"/>
      <c r="J386" s="87"/>
      <c r="K386" s="51"/>
      <c r="L386" s="96" t="str">
        <f t="shared" si="58"/>
        <v xml:space="preserve"> </v>
      </c>
      <c r="M386" s="64" t="str">
        <f>IF(E386=0," ",IF(D386="Hayır",VLOOKUP(H386,Katsayı!$A$1:$B$197,2),IF(D386="Evet",VLOOKUP(H386,Katsayı!$A$199:$B$235,2),0)))</f>
        <v xml:space="preserve"> </v>
      </c>
      <c r="N386" s="82" t="str">
        <f t="shared" si="52"/>
        <v xml:space="preserve"> </v>
      </c>
      <c r="O386" s="83" t="str">
        <f t="shared" si="53"/>
        <v xml:space="preserve"> </v>
      </c>
      <c r="P386" s="83" t="str">
        <f t="shared" si="59"/>
        <v xml:space="preserve"> </v>
      </c>
      <c r="Q386" s="83" t="str">
        <f t="shared" si="54"/>
        <v xml:space="preserve"> </v>
      </c>
      <c r="R386" s="82" t="str">
        <f t="shared" si="55"/>
        <v xml:space="preserve"> </v>
      </c>
      <c r="S386" s="82" t="str">
        <f t="shared" si="56"/>
        <v xml:space="preserve"> </v>
      </c>
      <c r="T386" s="84" t="str">
        <f t="shared" si="57"/>
        <v xml:space="preserve"> </v>
      </c>
      <c r="U386" s="77"/>
      <c r="V386" s="78"/>
      <c r="Z386" s="80"/>
      <c r="AA386" s="80"/>
      <c r="AB386" s="80"/>
    </row>
    <row r="387" spans="1:28" s="79" customFormat="1" ht="15" customHeight="1" x14ac:dyDescent="0.2">
      <c r="A387" s="46"/>
      <c r="B387" s="85"/>
      <c r="C387" s="48"/>
      <c r="D387" s="48"/>
      <c r="E387" s="86"/>
      <c r="F387" s="49"/>
      <c r="G387" s="94" t="str">
        <f t="shared" si="50"/>
        <v xml:space="preserve"> </v>
      </c>
      <c r="H387" s="88" t="str">
        <f t="shared" si="51"/>
        <v xml:space="preserve"> </v>
      </c>
      <c r="I387" s="90"/>
      <c r="J387" s="87"/>
      <c r="K387" s="51"/>
      <c r="L387" s="96" t="str">
        <f t="shared" si="58"/>
        <v xml:space="preserve"> </v>
      </c>
      <c r="M387" s="64" t="str">
        <f>IF(E387=0," ",IF(D387="Hayır",VLOOKUP(H387,Katsayı!$A$1:$B$197,2),IF(D387="Evet",VLOOKUP(H387,Katsayı!$A$199:$B$235,2),0)))</f>
        <v xml:space="preserve"> </v>
      </c>
      <c r="N387" s="82" t="str">
        <f t="shared" si="52"/>
        <v xml:space="preserve"> </v>
      </c>
      <c r="O387" s="83" t="str">
        <f t="shared" si="53"/>
        <v xml:space="preserve"> </v>
      </c>
      <c r="P387" s="83" t="str">
        <f t="shared" si="59"/>
        <v xml:space="preserve"> </v>
      </c>
      <c r="Q387" s="83" t="str">
        <f t="shared" si="54"/>
        <v xml:space="preserve"> </v>
      </c>
      <c r="R387" s="82" t="str">
        <f t="shared" si="55"/>
        <v xml:space="preserve"> </v>
      </c>
      <c r="S387" s="82" t="str">
        <f t="shared" si="56"/>
        <v xml:space="preserve"> </v>
      </c>
      <c r="T387" s="84" t="str">
        <f t="shared" si="57"/>
        <v xml:space="preserve"> </v>
      </c>
      <c r="U387" s="77"/>
      <c r="V387" s="78"/>
      <c r="Z387" s="80"/>
      <c r="AA387" s="80"/>
      <c r="AB387" s="80"/>
    </row>
    <row r="388" spans="1:28" s="79" customFormat="1" ht="15" customHeight="1" x14ac:dyDescent="0.2">
      <c r="A388" s="46"/>
      <c r="B388" s="85"/>
      <c r="C388" s="48"/>
      <c r="D388" s="48"/>
      <c r="E388" s="86"/>
      <c r="F388" s="49"/>
      <c r="G388" s="94" t="str">
        <f t="shared" si="50"/>
        <v xml:space="preserve"> </v>
      </c>
      <c r="H388" s="88" t="str">
        <f t="shared" si="51"/>
        <v xml:space="preserve"> </v>
      </c>
      <c r="I388" s="90"/>
      <c r="J388" s="87"/>
      <c r="K388" s="51"/>
      <c r="L388" s="96" t="str">
        <f t="shared" si="58"/>
        <v xml:space="preserve"> </v>
      </c>
      <c r="M388" s="64" t="str">
        <f>IF(E388=0," ",IF(D388="Hayır",VLOOKUP(H388,Katsayı!$A$1:$B$197,2),IF(D388="Evet",VLOOKUP(H388,Katsayı!$A$199:$B$235,2),0)))</f>
        <v xml:space="preserve"> </v>
      </c>
      <c r="N388" s="82" t="str">
        <f t="shared" si="52"/>
        <v xml:space="preserve"> </v>
      </c>
      <c r="O388" s="83" t="str">
        <f t="shared" si="53"/>
        <v xml:space="preserve"> </v>
      </c>
      <c r="P388" s="83" t="str">
        <f t="shared" si="59"/>
        <v xml:space="preserve"> </v>
      </c>
      <c r="Q388" s="83" t="str">
        <f t="shared" si="54"/>
        <v xml:space="preserve"> </v>
      </c>
      <c r="R388" s="82" t="str">
        <f t="shared" si="55"/>
        <v xml:space="preserve"> </v>
      </c>
      <c r="S388" s="82" t="str">
        <f t="shared" si="56"/>
        <v xml:space="preserve"> </v>
      </c>
      <c r="T388" s="84" t="str">
        <f t="shared" si="57"/>
        <v xml:space="preserve"> </v>
      </c>
      <c r="U388" s="77"/>
      <c r="V388" s="78"/>
      <c r="Z388" s="80"/>
      <c r="AA388" s="80"/>
      <c r="AB388" s="80"/>
    </row>
    <row r="389" spans="1:28" s="79" customFormat="1" ht="15" customHeight="1" x14ac:dyDescent="0.2">
      <c r="A389" s="46"/>
      <c r="B389" s="85"/>
      <c r="C389" s="48"/>
      <c r="D389" s="48"/>
      <c r="E389" s="86"/>
      <c r="F389" s="49"/>
      <c r="G389" s="94" t="str">
        <f t="shared" si="50"/>
        <v xml:space="preserve"> </v>
      </c>
      <c r="H389" s="88" t="str">
        <f t="shared" si="51"/>
        <v xml:space="preserve"> </v>
      </c>
      <c r="I389" s="90"/>
      <c r="J389" s="87"/>
      <c r="K389" s="51"/>
      <c r="L389" s="96" t="str">
        <f t="shared" si="58"/>
        <v xml:space="preserve"> </v>
      </c>
      <c r="M389" s="64" t="str">
        <f>IF(E389=0," ",IF(D389="Hayır",VLOOKUP(H389,Katsayı!$A$1:$B$197,2),IF(D389="Evet",VLOOKUP(H389,Katsayı!$A$199:$B$235,2),0)))</f>
        <v xml:space="preserve"> </v>
      </c>
      <c r="N389" s="82" t="str">
        <f t="shared" si="52"/>
        <v xml:space="preserve"> </v>
      </c>
      <c r="O389" s="83" t="str">
        <f t="shared" si="53"/>
        <v xml:space="preserve"> </v>
      </c>
      <c r="P389" s="83" t="str">
        <f t="shared" si="59"/>
        <v xml:space="preserve"> </v>
      </c>
      <c r="Q389" s="83" t="str">
        <f t="shared" si="54"/>
        <v xml:space="preserve"> </v>
      </c>
      <c r="R389" s="82" t="str">
        <f t="shared" si="55"/>
        <v xml:space="preserve"> </v>
      </c>
      <c r="S389" s="82" t="str">
        <f t="shared" si="56"/>
        <v xml:space="preserve"> </v>
      </c>
      <c r="T389" s="84" t="str">
        <f t="shared" si="57"/>
        <v xml:space="preserve"> </v>
      </c>
      <c r="U389" s="77"/>
      <c r="V389" s="78"/>
      <c r="Z389" s="80"/>
      <c r="AA389" s="80"/>
      <c r="AB389" s="80"/>
    </row>
    <row r="390" spans="1:28" s="79" customFormat="1" ht="15" customHeight="1" x14ac:dyDescent="0.2">
      <c r="A390" s="46"/>
      <c r="B390" s="85"/>
      <c r="C390" s="48"/>
      <c r="D390" s="48"/>
      <c r="E390" s="86"/>
      <c r="F390" s="49"/>
      <c r="G390" s="94" t="str">
        <f t="shared" si="50"/>
        <v xml:space="preserve"> </v>
      </c>
      <c r="H390" s="88" t="str">
        <f t="shared" si="51"/>
        <v xml:space="preserve"> </v>
      </c>
      <c r="I390" s="90"/>
      <c r="J390" s="87"/>
      <c r="K390" s="51"/>
      <c r="L390" s="96" t="str">
        <f t="shared" si="58"/>
        <v xml:space="preserve"> </v>
      </c>
      <c r="M390" s="64" t="str">
        <f>IF(E390=0," ",IF(D390="Hayır",VLOOKUP(H390,Katsayı!$A$1:$B$197,2),IF(D390="Evet",VLOOKUP(H390,Katsayı!$A$199:$B$235,2),0)))</f>
        <v xml:space="preserve"> </v>
      </c>
      <c r="N390" s="82" t="str">
        <f t="shared" si="52"/>
        <v xml:space="preserve"> </v>
      </c>
      <c r="O390" s="83" t="str">
        <f t="shared" si="53"/>
        <v xml:space="preserve"> </v>
      </c>
      <c r="P390" s="83" t="str">
        <f t="shared" si="59"/>
        <v xml:space="preserve"> </v>
      </c>
      <c r="Q390" s="83" t="str">
        <f t="shared" si="54"/>
        <v xml:space="preserve"> </v>
      </c>
      <c r="R390" s="82" t="str">
        <f t="shared" si="55"/>
        <v xml:space="preserve"> </v>
      </c>
      <c r="S390" s="82" t="str">
        <f t="shared" si="56"/>
        <v xml:space="preserve"> </v>
      </c>
      <c r="T390" s="84" t="str">
        <f t="shared" si="57"/>
        <v xml:space="preserve"> </v>
      </c>
      <c r="U390" s="77"/>
      <c r="V390" s="78"/>
      <c r="Z390" s="80"/>
      <c r="AA390" s="80"/>
      <c r="AB390" s="80"/>
    </row>
    <row r="391" spans="1:28" s="79" customFormat="1" ht="15" customHeight="1" x14ac:dyDescent="0.2">
      <c r="A391" s="46"/>
      <c r="B391" s="85"/>
      <c r="C391" s="48"/>
      <c r="D391" s="48"/>
      <c r="E391" s="86"/>
      <c r="F391" s="49"/>
      <c r="G391" s="94" t="str">
        <f t="shared" ref="G391:G454" si="60">IF(E391&gt;0,IF(AND(MONTH(E391)=1,DAY(E391)&gt;=27),E391+28,IF(AND(MONTH(E391)=1,DAY(E391)=1),E391+31,IF(AND(MONTH(E391)=3,DAY(E391)=1),E391+31,IF(AND(MONTH(E391)=5,DAY(E391)=1),E391+31,IF(AND(MONTH(E391)=7,DAY(E391)=1),E391+31,IF(AND(MONTH(E391)=8,DAY(E391)=1),E391+31,IF(AND(MONTH(E391)=10,DAY(E391)=1),E391+31,IF(AND(MONTH(E391)=12,DAY(E391)=1),E391+31,IF(DAY(E391)=31,E391+30,E391+31)))))))))," ")</f>
        <v xml:space="preserve"> </v>
      </c>
      <c r="H391" s="88" t="str">
        <f t="shared" ref="H391:H454" si="61">IF(E391&gt;0,IF(D391="Evet",43221,IF(E391&lt;=38352,38352+30,IF(E391&gt;44316,44346,G391)))," ")</f>
        <v xml:space="preserve"> </v>
      </c>
      <c r="I391" s="90"/>
      <c r="J391" s="87"/>
      <c r="K391" s="51"/>
      <c r="L391" s="96" t="str">
        <f t="shared" si="58"/>
        <v xml:space="preserve"> </v>
      </c>
      <c r="M391" s="64" t="str">
        <f>IF(E391=0," ",IF(D391="Hayır",VLOOKUP(H391,Katsayı!$A$1:$B$197,2),IF(D391="Evet",VLOOKUP(H391,Katsayı!$A$199:$B$235,2),0)))</f>
        <v xml:space="preserve"> </v>
      </c>
      <c r="N391" s="82" t="str">
        <f t="shared" ref="N391:N454" si="62">IF(E391=0," ",J391*M391)</f>
        <v xml:space="preserve"> </v>
      </c>
      <c r="O391" s="83" t="str">
        <f t="shared" ref="O391:O454" si="63">IF(J391&lt;=0," ",IF(N391&lt;=0," ",K391*M391))</f>
        <v xml:space="preserve"> </v>
      </c>
      <c r="P391" s="83" t="str">
        <f t="shared" si="59"/>
        <v xml:space="preserve"> </v>
      </c>
      <c r="Q391" s="83" t="str">
        <f t="shared" ref="Q391:Q454" si="64">IF(E391=0," ",N391-J391)</f>
        <v xml:space="preserve"> </v>
      </c>
      <c r="R391" s="82" t="str">
        <f t="shared" ref="R391:R454" si="65">IF(K391=0," ",O391-K391)</f>
        <v xml:space="preserve"> </v>
      </c>
      <c r="S391" s="82" t="str">
        <f t="shared" ref="S391:S454" si="66">IF(J391&lt;=0," ",IF(R391=" ",Q391,Q391-R391))</f>
        <v xml:space="preserve"> </v>
      </c>
      <c r="T391" s="84" t="str">
        <f t="shared" ref="T391:T454" si="67">IF(J391&gt;0,S391*0.02," ")</f>
        <v xml:space="preserve"> </v>
      </c>
      <c r="U391" s="77"/>
      <c r="V391" s="78"/>
      <c r="Z391" s="80"/>
      <c r="AA391" s="80"/>
      <c r="AB391" s="80"/>
    </row>
    <row r="392" spans="1:28" s="79" customFormat="1" ht="15" customHeight="1" x14ac:dyDescent="0.2">
      <c r="A392" s="46"/>
      <c r="B392" s="85"/>
      <c r="C392" s="48"/>
      <c r="D392" s="48"/>
      <c r="E392" s="86"/>
      <c r="F392" s="50"/>
      <c r="G392" s="94" t="str">
        <f t="shared" si="60"/>
        <v xml:space="preserve"> </v>
      </c>
      <c r="H392" s="88" t="str">
        <f t="shared" si="61"/>
        <v xml:space="preserve"> </v>
      </c>
      <c r="I392" s="90"/>
      <c r="J392" s="87"/>
      <c r="K392" s="51"/>
      <c r="L392" s="96" t="str">
        <f t="shared" si="58"/>
        <v xml:space="preserve"> </v>
      </c>
      <c r="M392" s="64" t="str">
        <f>IF(E392=0," ",IF(D392="Hayır",VLOOKUP(H392,Katsayı!$A$1:$B$197,2),IF(D392="Evet",VLOOKUP(H392,Katsayı!$A$199:$B$235,2),0)))</f>
        <v xml:space="preserve"> </v>
      </c>
      <c r="N392" s="82" t="str">
        <f t="shared" si="62"/>
        <v xml:space="preserve"> </v>
      </c>
      <c r="O392" s="83" t="str">
        <f t="shared" si="63"/>
        <v xml:space="preserve"> </v>
      </c>
      <c r="P392" s="83" t="str">
        <f t="shared" si="59"/>
        <v xml:space="preserve"> </v>
      </c>
      <c r="Q392" s="83" t="str">
        <f t="shared" si="64"/>
        <v xml:space="preserve"> </v>
      </c>
      <c r="R392" s="82" t="str">
        <f t="shared" si="65"/>
        <v xml:space="preserve"> </v>
      </c>
      <c r="S392" s="82" t="str">
        <f t="shared" si="66"/>
        <v xml:space="preserve"> </v>
      </c>
      <c r="T392" s="84" t="str">
        <f t="shared" si="67"/>
        <v xml:space="preserve"> </v>
      </c>
      <c r="U392" s="77"/>
      <c r="V392" s="78"/>
      <c r="Z392" s="80"/>
      <c r="AA392" s="80"/>
      <c r="AB392" s="80"/>
    </row>
    <row r="393" spans="1:28" s="79" customFormat="1" ht="15" customHeight="1" x14ac:dyDescent="0.2">
      <c r="A393" s="46"/>
      <c r="B393" s="85"/>
      <c r="C393" s="48"/>
      <c r="D393" s="48"/>
      <c r="E393" s="86"/>
      <c r="F393" s="50"/>
      <c r="G393" s="94" t="str">
        <f t="shared" si="60"/>
        <v xml:space="preserve"> </v>
      </c>
      <c r="H393" s="88" t="str">
        <f t="shared" si="61"/>
        <v xml:space="preserve"> </v>
      </c>
      <c r="I393" s="90"/>
      <c r="J393" s="87"/>
      <c r="K393" s="51"/>
      <c r="L393" s="96" t="str">
        <f t="shared" ref="L393:L456" si="68">IF(J393&gt;0,J393-K393," ")</f>
        <v xml:space="preserve"> </v>
      </c>
      <c r="M393" s="64" t="str">
        <f>IF(E393=0," ",IF(D393="Hayır",VLOOKUP(H393,Katsayı!$A$1:$B$197,2),IF(D393="Evet",VLOOKUP(H393,Katsayı!$A$199:$B$235,2),0)))</f>
        <v xml:space="preserve"> </v>
      </c>
      <c r="N393" s="82" t="str">
        <f t="shared" si="62"/>
        <v xml:space="preserve"> </v>
      </c>
      <c r="O393" s="83" t="str">
        <f t="shared" si="63"/>
        <v xml:space="preserve"> </v>
      </c>
      <c r="P393" s="83" t="str">
        <f t="shared" ref="P393:P456" si="69">IF(J393&gt;0,N393-O393," ")</f>
        <v xml:space="preserve"> </v>
      </c>
      <c r="Q393" s="83" t="str">
        <f t="shared" si="64"/>
        <v xml:space="preserve"> </v>
      </c>
      <c r="R393" s="82" t="str">
        <f t="shared" si="65"/>
        <v xml:space="preserve"> </v>
      </c>
      <c r="S393" s="82" t="str">
        <f t="shared" si="66"/>
        <v xml:space="preserve"> </v>
      </c>
      <c r="T393" s="84" t="str">
        <f t="shared" si="67"/>
        <v xml:space="preserve"> </v>
      </c>
      <c r="U393" s="77"/>
      <c r="V393" s="78"/>
      <c r="Z393" s="80"/>
      <c r="AA393" s="80"/>
      <c r="AB393" s="80"/>
    </row>
    <row r="394" spans="1:28" s="79" customFormat="1" ht="15" customHeight="1" x14ac:dyDescent="0.2">
      <c r="A394" s="46"/>
      <c r="B394" s="85"/>
      <c r="C394" s="48"/>
      <c r="D394" s="48"/>
      <c r="E394" s="86"/>
      <c r="F394" s="50"/>
      <c r="G394" s="94" t="str">
        <f t="shared" si="60"/>
        <v xml:space="preserve"> </v>
      </c>
      <c r="H394" s="88" t="str">
        <f t="shared" si="61"/>
        <v xml:space="preserve"> </v>
      </c>
      <c r="I394" s="90"/>
      <c r="J394" s="87"/>
      <c r="K394" s="51"/>
      <c r="L394" s="96" t="str">
        <f t="shared" si="68"/>
        <v xml:space="preserve"> </v>
      </c>
      <c r="M394" s="64" t="str">
        <f>IF(E394=0," ",IF(D394="Hayır",VLOOKUP(H394,Katsayı!$A$1:$B$197,2),IF(D394="Evet",VLOOKUP(H394,Katsayı!$A$199:$B$235,2),0)))</f>
        <v xml:space="preserve"> </v>
      </c>
      <c r="N394" s="82" t="str">
        <f t="shared" si="62"/>
        <v xml:space="preserve"> </v>
      </c>
      <c r="O394" s="83" t="str">
        <f t="shared" si="63"/>
        <v xml:space="preserve"> </v>
      </c>
      <c r="P394" s="83" t="str">
        <f t="shared" si="69"/>
        <v xml:space="preserve"> </v>
      </c>
      <c r="Q394" s="83" t="str">
        <f t="shared" si="64"/>
        <v xml:space="preserve"> </v>
      </c>
      <c r="R394" s="82" t="str">
        <f t="shared" si="65"/>
        <v xml:space="preserve"> </v>
      </c>
      <c r="S394" s="82" t="str">
        <f t="shared" si="66"/>
        <v xml:space="preserve"> </v>
      </c>
      <c r="T394" s="84" t="str">
        <f t="shared" si="67"/>
        <v xml:space="preserve"> </v>
      </c>
      <c r="U394" s="77"/>
      <c r="V394" s="78"/>
      <c r="Z394" s="80"/>
      <c r="AA394" s="80"/>
      <c r="AB394" s="80"/>
    </row>
    <row r="395" spans="1:28" s="79" customFormat="1" ht="15" customHeight="1" x14ac:dyDescent="0.2">
      <c r="A395" s="46"/>
      <c r="B395" s="85"/>
      <c r="C395" s="48"/>
      <c r="D395" s="48"/>
      <c r="E395" s="86"/>
      <c r="F395" s="50"/>
      <c r="G395" s="94" t="str">
        <f t="shared" si="60"/>
        <v xml:space="preserve"> </v>
      </c>
      <c r="H395" s="88" t="str">
        <f t="shared" si="61"/>
        <v xml:space="preserve"> </v>
      </c>
      <c r="I395" s="90"/>
      <c r="J395" s="87"/>
      <c r="K395" s="51"/>
      <c r="L395" s="96" t="str">
        <f t="shared" si="68"/>
        <v xml:space="preserve"> </v>
      </c>
      <c r="M395" s="64" t="str">
        <f>IF(E395=0," ",IF(D395="Hayır",VLOOKUP(H395,Katsayı!$A$1:$B$197,2),IF(D395="Evet",VLOOKUP(H395,Katsayı!$A$199:$B$235,2),0)))</f>
        <v xml:space="preserve"> </v>
      </c>
      <c r="N395" s="82" t="str">
        <f t="shared" si="62"/>
        <v xml:space="preserve"> </v>
      </c>
      <c r="O395" s="83" t="str">
        <f t="shared" si="63"/>
        <v xml:space="preserve"> </v>
      </c>
      <c r="P395" s="83" t="str">
        <f t="shared" si="69"/>
        <v xml:space="preserve"> </v>
      </c>
      <c r="Q395" s="83" t="str">
        <f t="shared" si="64"/>
        <v xml:space="preserve"> </v>
      </c>
      <c r="R395" s="82" t="str">
        <f t="shared" si="65"/>
        <v xml:space="preserve"> </v>
      </c>
      <c r="S395" s="82" t="str">
        <f t="shared" si="66"/>
        <v xml:space="preserve"> </v>
      </c>
      <c r="T395" s="84" t="str">
        <f t="shared" si="67"/>
        <v xml:space="preserve"> </v>
      </c>
      <c r="U395" s="77"/>
      <c r="V395" s="78"/>
      <c r="Z395" s="80"/>
      <c r="AA395" s="80"/>
      <c r="AB395" s="80"/>
    </row>
    <row r="396" spans="1:28" s="79" customFormat="1" ht="15" customHeight="1" x14ac:dyDescent="0.2">
      <c r="A396" s="46"/>
      <c r="B396" s="85"/>
      <c r="C396" s="48"/>
      <c r="D396" s="48"/>
      <c r="E396" s="86"/>
      <c r="F396" s="50"/>
      <c r="G396" s="94" t="str">
        <f t="shared" si="60"/>
        <v xml:space="preserve"> </v>
      </c>
      <c r="H396" s="88" t="str">
        <f t="shared" si="61"/>
        <v xml:space="preserve"> </v>
      </c>
      <c r="I396" s="90"/>
      <c r="J396" s="87"/>
      <c r="K396" s="51"/>
      <c r="L396" s="96" t="str">
        <f t="shared" si="68"/>
        <v xml:space="preserve"> </v>
      </c>
      <c r="M396" s="64" t="str">
        <f>IF(E396=0," ",IF(D396="Hayır",VLOOKUP(H396,Katsayı!$A$1:$B$197,2),IF(D396="Evet",VLOOKUP(H396,Katsayı!$A$199:$B$235,2),0)))</f>
        <v xml:space="preserve"> </v>
      </c>
      <c r="N396" s="82" t="str">
        <f t="shared" si="62"/>
        <v xml:space="preserve"> </v>
      </c>
      <c r="O396" s="83" t="str">
        <f t="shared" si="63"/>
        <v xml:space="preserve"> </v>
      </c>
      <c r="P396" s="83" t="str">
        <f t="shared" si="69"/>
        <v xml:space="preserve"> </v>
      </c>
      <c r="Q396" s="83" t="str">
        <f t="shared" si="64"/>
        <v xml:space="preserve"> </v>
      </c>
      <c r="R396" s="82" t="str">
        <f t="shared" si="65"/>
        <v xml:space="preserve"> </v>
      </c>
      <c r="S396" s="82" t="str">
        <f t="shared" si="66"/>
        <v xml:space="preserve"> </v>
      </c>
      <c r="T396" s="84" t="str">
        <f t="shared" si="67"/>
        <v xml:space="preserve"> </v>
      </c>
      <c r="U396" s="77"/>
      <c r="V396" s="78"/>
      <c r="Z396" s="80"/>
      <c r="AA396" s="80"/>
      <c r="AB396" s="80"/>
    </row>
    <row r="397" spans="1:28" s="79" customFormat="1" ht="15" customHeight="1" x14ac:dyDescent="0.2">
      <c r="A397" s="46"/>
      <c r="B397" s="85"/>
      <c r="C397" s="48"/>
      <c r="D397" s="48"/>
      <c r="E397" s="86"/>
      <c r="F397" s="50"/>
      <c r="G397" s="94" t="str">
        <f t="shared" si="60"/>
        <v xml:space="preserve"> </v>
      </c>
      <c r="H397" s="88" t="str">
        <f t="shared" si="61"/>
        <v xml:space="preserve"> </v>
      </c>
      <c r="I397" s="90"/>
      <c r="J397" s="87"/>
      <c r="K397" s="51"/>
      <c r="L397" s="96" t="str">
        <f t="shared" si="68"/>
        <v xml:space="preserve"> </v>
      </c>
      <c r="M397" s="64" t="str">
        <f>IF(E397=0," ",IF(D397="Hayır",VLOOKUP(H397,Katsayı!$A$1:$B$197,2),IF(D397="Evet",VLOOKUP(H397,Katsayı!$A$199:$B$235,2),0)))</f>
        <v xml:space="preserve"> </v>
      </c>
      <c r="N397" s="82" t="str">
        <f t="shared" si="62"/>
        <v xml:space="preserve"> </v>
      </c>
      <c r="O397" s="83" t="str">
        <f t="shared" si="63"/>
        <v xml:space="preserve"> </v>
      </c>
      <c r="P397" s="83" t="str">
        <f t="shared" si="69"/>
        <v xml:space="preserve"> </v>
      </c>
      <c r="Q397" s="83" t="str">
        <f t="shared" si="64"/>
        <v xml:space="preserve"> </v>
      </c>
      <c r="R397" s="82" t="str">
        <f t="shared" si="65"/>
        <v xml:space="preserve"> </v>
      </c>
      <c r="S397" s="82" t="str">
        <f t="shared" si="66"/>
        <v xml:space="preserve"> </v>
      </c>
      <c r="T397" s="84" t="str">
        <f t="shared" si="67"/>
        <v xml:space="preserve"> </v>
      </c>
      <c r="U397" s="77"/>
      <c r="V397" s="78"/>
      <c r="Z397" s="80"/>
      <c r="AA397" s="80"/>
      <c r="AB397" s="80"/>
    </row>
    <row r="398" spans="1:28" s="79" customFormat="1" ht="15" customHeight="1" x14ac:dyDescent="0.2">
      <c r="A398" s="46"/>
      <c r="B398" s="85"/>
      <c r="C398" s="48"/>
      <c r="D398" s="48"/>
      <c r="E398" s="86"/>
      <c r="F398" s="49"/>
      <c r="G398" s="94" t="str">
        <f t="shared" si="60"/>
        <v xml:space="preserve"> </v>
      </c>
      <c r="H398" s="88" t="str">
        <f t="shared" si="61"/>
        <v xml:space="preserve"> </v>
      </c>
      <c r="I398" s="90"/>
      <c r="J398" s="87"/>
      <c r="K398" s="51"/>
      <c r="L398" s="96" t="str">
        <f t="shared" si="68"/>
        <v xml:space="preserve"> </v>
      </c>
      <c r="M398" s="64" t="str">
        <f>IF(E398=0," ",IF(D398="Hayır",VLOOKUP(H398,Katsayı!$A$1:$B$197,2),IF(D398="Evet",VLOOKUP(H398,Katsayı!$A$199:$B$235,2),0)))</f>
        <v xml:space="preserve"> </v>
      </c>
      <c r="N398" s="82" t="str">
        <f t="shared" si="62"/>
        <v xml:space="preserve"> </v>
      </c>
      <c r="O398" s="83" t="str">
        <f t="shared" si="63"/>
        <v xml:space="preserve"> </v>
      </c>
      <c r="P398" s="83" t="str">
        <f t="shared" si="69"/>
        <v xml:space="preserve"> </v>
      </c>
      <c r="Q398" s="83" t="str">
        <f t="shared" si="64"/>
        <v xml:space="preserve"> </v>
      </c>
      <c r="R398" s="82" t="str">
        <f t="shared" si="65"/>
        <v xml:space="preserve"> </v>
      </c>
      <c r="S398" s="82" t="str">
        <f t="shared" si="66"/>
        <v xml:space="preserve"> </v>
      </c>
      <c r="T398" s="84" t="str">
        <f t="shared" si="67"/>
        <v xml:space="preserve"> </v>
      </c>
      <c r="U398" s="77"/>
      <c r="V398" s="78"/>
      <c r="Z398" s="80"/>
      <c r="AA398" s="80"/>
      <c r="AB398" s="80"/>
    </row>
    <row r="399" spans="1:28" s="79" customFormat="1" ht="15" customHeight="1" x14ac:dyDescent="0.2">
      <c r="A399" s="46"/>
      <c r="B399" s="85"/>
      <c r="C399" s="48"/>
      <c r="D399" s="48"/>
      <c r="E399" s="86"/>
      <c r="F399" s="49"/>
      <c r="G399" s="94" t="str">
        <f t="shared" si="60"/>
        <v xml:space="preserve"> </v>
      </c>
      <c r="H399" s="88" t="str">
        <f t="shared" si="61"/>
        <v xml:space="preserve"> </v>
      </c>
      <c r="I399" s="90"/>
      <c r="J399" s="87"/>
      <c r="K399" s="51"/>
      <c r="L399" s="96" t="str">
        <f t="shared" si="68"/>
        <v xml:space="preserve"> </v>
      </c>
      <c r="M399" s="64" t="str">
        <f>IF(E399=0," ",IF(D399="Hayır",VLOOKUP(H399,Katsayı!$A$1:$B$197,2),IF(D399="Evet",VLOOKUP(H399,Katsayı!$A$199:$B$235,2),0)))</f>
        <v xml:space="preserve"> </v>
      </c>
      <c r="N399" s="82" t="str">
        <f t="shared" si="62"/>
        <v xml:space="preserve"> </v>
      </c>
      <c r="O399" s="83" t="str">
        <f t="shared" si="63"/>
        <v xml:space="preserve"> </v>
      </c>
      <c r="P399" s="83" t="str">
        <f t="shared" si="69"/>
        <v xml:space="preserve"> </v>
      </c>
      <c r="Q399" s="83" t="str">
        <f t="shared" si="64"/>
        <v xml:space="preserve"> </v>
      </c>
      <c r="R399" s="82" t="str">
        <f t="shared" si="65"/>
        <v xml:space="preserve"> </v>
      </c>
      <c r="S399" s="82" t="str">
        <f t="shared" si="66"/>
        <v xml:space="preserve"> </v>
      </c>
      <c r="T399" s="84" t="str">
        <f t="shared" si="67"/>
        <v xml:space="preserve"> </v>
      </c>
      <c r="U399" s="77"/>
      <c r="V399" s="78"/>
      <c r="Z399" s="80"/>
      <c r="AA399" s="80"/>
      <c r="AB399" s="80"/>
    </row>
    <row r="400" spans="1:28" s="79" customFormat="1" ht="15" customHeight="1" x14ac:dyDescent="0.2">
      <c r="A400" s="46"/>
      <c r="B400" s="85"/>
      <c r="C400" s="48"/>
      <c r="D400" s="48"/>
      <c r="E400" s="86"/>
      <c r="F400" s="49"/>
      <c r="G400" s="94" t="str">
        <f t="shared" si="60"/>
        <v xml:space="preserve"> </v>
      </c>
      <c r="H400" s="88" t="str">
        <f t="shared" si="61"/>
        <v xml:space="preserve"> </v>
      </c>
      <c r="I400" s="90"/>
      <c r="J400" s="87"/>
      <c r="K400" s="51"/>
      <c r="L400" s="96" t="str">
        <f t="shared" si="68"/>
        <v xml:space="preserve"> </v>
      </c>
      <c r="M400" s="64" t="str">
        <f>IF(E400=0," ",IF(D400="Hayır",VLOOKUP(H400,Katsayı!$A$1:$B$197,2),IF(D400="Evet",VLOOKUP(H400,Katsayı!$A$199:$B$235,2),0)))</f>
        <v xml:space="preserve"> </v>
      </c>
      <c r="N400" s="82" t="str">
        <f t="shared" si="62"/>
        <v xml:space="preserve"> </v>
      </c>
      <c r="O400" s="83" t="str">
        <f t="shared" si="63"/>
        <v xml:space="preserve"> </v>
      </c>
      <c r="P400" s="83" t="str">
        <f t="shared" si="69"/>
        <v xml:space="preserve"> </v>
      </c>
      <c r="Q400" s="83" t="str">
        <f t="shared" si="64"/>
        <v xml:space="preserve"> </v>
      </c>
      <c r="R400" s="82" t="str">
        <f t="shared" si="65"/>
        <v xml:space="preserve"> </v>
      </c>
      <c r="S400" s="82" t="str">
        <f t="shared" si="66"/>
        <v xml:space="preserve"> </v>
      </c>
      <c r="T400" s="84" t="str">
        <f t="shared" si="67"/>
        <v xml:space="preserve"> </v>
      </c>
      <c r="U400" s="77"/>
      <c r="V400" s="78"/>
      <c r="Z400" s="80"/>
      <c r="AA400" s="80"/>
      <c r="AB400" s="80"/>
    </row>
    <row r="401" spans="1:28" s="79" customFormat="1" ht="15" customHeight="1" x14ac:dyDescent="0.2">
      <c r="A401" s="46"/>
      <c r="B401" s="85"/>
      <c r="C401" s="48"/>
      <c r="D401" s="48"/>
      <c r="E401" s="86"/>
      <c r="F401" s="49"/>
      <c r="G401" s="94" t="str">
        <f t="shared" si="60"/>
        <v xml:space="preserve"> </v>
      </c>
      <c r="H401" s="88" t="str">
        <f t="shared" si="61"/>
        <v xml:space="preserve"> </v>
      </c>
      <c r="I401" s="90"/>
      <c r="J401" s="87"/>
      <c r="K401" s="51"/>
      <c r="L401" s="96" t="str">
        <f t="shared" si="68"/>
        <v xml:space="preserve"> </v>
      </c>
      <c r="M401" s="64" t="str">
        <f>IF(E401=0," ",IF(D401="Hayır",VLOOKUP(H401,Katsayı!$A$1:$B$197,2),IF(D401="Evet",VLOOKUP(H401,Katsayı!$A$199:$B$235,2),0)))</f>
        <v xml:space="preserve"> </v>
      </c>
      <c r="N401" s="82" t="str">
        <f t="shared" si="62"/>
        <v xml:space="preserve"> </v>
      </c>
      <c r="O401" s="83" t="str">
        <f t="shared" si="63"/>
        <v xml:space="preserve"> </v>
      </c>
      <c r="P401" s="83" t="str">
        <f t="shared" si="69"/>
        <v xml:space="preserve"> </v>
      </c>
      <c r="Q401" s="83" t="str">
        <f t="shared" si="64"/>
        <v xml:space="preserve"> </v>
      </c>
      <c r="R401" s="82" t="str">
        <f t="shared" si="65"/>
        <v xml:space="preserve"> </v>
      </c>
      <c r="S401" s="82" t="str">
        <f t="shared" si="66"/>
        <v xml:space="preserve"> </v>
      </c>
      <c r="T401" s="84" t="str">
        <f t="shared" si="67"/>
        <v xml:space="preserve"> </v>
      </c>
      <c r="U401" s="77"/>
      <c r="V401" s="78"/>
      <c r="Z401" s="80"/>
      <c r="AA401" s="80"/>
      <c r="AB401" s="80"/>
    </row>
    <row r="402" spans="1:28" s="79" customFormat="1" ht="15" customHeight="1" x14ac:dyDescent="0.2">
      <c r="A402" s="46"/>
      <c r="B402" s="85"/>
      <c r="C402" s="48"/>
      <c r="D402" s="48"/>
      <c r="E402" s="86"/>
      <c r="F402" s="49"/>
      <c r="G402" s="94" t="str">
        <f t="shared" si="60"/>
        <v xml:space="preserve"> </v>
      </c>
      <c r="H402" s="88" t="str">
        <f t="shared" si="61"/>
        <v xml:space="preserve"> </v>
      </c>
      <c r="I402" s="90"/>
      <c r="J402" s="87"/>
      <c r="K402" s="51"/>
      <c r="L402" s="96" t="str">
        <f t="shared" si="68"/>
        <v xml:space="preserve"> </v>
      </c>
      <c r="M402" s="64" t="str">
        <f>IF(E402=0," ",IF(D402="Hayır",VLOOKUP(H402,Katsayı!$A$1:$B$197,2),IF(D402="Evet",VLOOKUP(H402,Katsayı!$A$199:$B$235,2),0)))</f>
        <v xml:space="preserve"> </v>
      </c>
      <c r="N402" s="82" t="str">
        <f t="shared" si="62"/>
        <v xml:space="preserve"> </v>
      </c>
      <c r="O402" s="83" t="str">
        <f t="shared" si="63"/>
        <v xml:space="preserve"> </v>
      </c>
      <c r="P402" s="83" t="str">
        <f t="shared" si="69"/>
        <v xml:space="preserve"> </v>
      </c>
      <c r="Q402" s="83" t="str">
        <f t="shared" si="64"/>
        <v xml:space="preserve"> </v>
      </c>
      <c r="R402" s="82" t="str">
        <f t="shared" si="65"/>
        <v xml:space="preserve"> </v>
      </c>
      <c r="S402" s="82" t="str">
        <f t="shared" si="66"/>
        <v xml:space="preserve"> </v>
      </c>
      <c r="T402" s="84" t="str">
        <f t="shared" si="67"/>
        <v xml:space="preserve"> </v>
      </c>
      <c r="U402" s="77"/>
      <c r="V402" s="78"/>
      <c r="Z402" s="80"/>
      <c r="AA402" s="80"/>
      <c r="AB402" s="80"/>
    </row>
    <row r="403" spans="1:28" s="79" customFormat="1" ht="15" customHeight="1" x14ac:dyDescent="0.2">
      <c r="A403" s="46"/>
      <c r="B403" s="85"/>
      <c r="C403" s="48"/>
      <c r="D403" s="48"/>
      <c r="E403" s="86"/>
      <c r="F403" s="49"/>
      <c r="G403" s="94" t="str">
        <f t="shared" si="60"/>
        <v xml:space="preserve"> </v>
      </c>
      <c r="H403" s="88" t="str">
        <f t="shared" si="61"/>
        <v xml:space="preserve"> </v>
      </c>
      <c r="I403" s="90"/>
      <c r="J403" s="87"/>
      <c r="K403" s="51"/>
      <c r="L403" s="96" t="str">
        <f t="shared" si="68"/>
        <v xml:space="preserve"> </v>
      </c>
      <c r="M403" s="64" t="str">
        <f>IF(E403=0," ",IF(D403="Hayır",VLOOKUP(H403,Katsayı!$A$1:$B$197,2),IF(D403="Evet",VLOOKUP(H403,Katsayı!$A$199:$B$235,2),0)))</f>
        <v xml:space="preserve"> </v>
      </c>
      <c r="N403" s="82" t="str">
        <f t="shared" si="62"/>
        <v xml:space="preserve"> </v>
      </c>
      <c r="O403" s="83" t="str">
        <f t="shared" si="63"/>
        <v xml:space="preserve"> </v>
      </c>
      <c r="P403" s="83" t="str">
        <f t="shared" si="69"/>
        <v xml:space="preserve"> </v>
      </c>
      <c r="Q403" s="83" t="str">
        <f t="shared" si="64"/>
        <v xml:space="preserve"> </v>
      </c>
      <c r="R403" s="82" t="str">
        <f t="shared" si="65"/>
        <v xml:space="preserve"> </v>
      </c>
      <c r="S403" s="82" t="str">
        <f t="shared" si="66"/>
        <v xml:space="preserve"> </v>
      </c>
      <c r="T403" s="84" t="str">
        <f t="shared" si="67"/>
        <v xml:space="preserve"> </v>
      </c>
      <c r="U403" s="77"/>
      <c r="V403" s="78"/>
      <c r="Z403" s="80"/>
      <c r="AA403" s="80"/>
      <c r="AB403" s="80"/>
    </row>
    <row r="404" spans="1:28" s="79" customFormat="1" ht="15" customHeight="1" x14ac:dyDescent="0.2">
      <c r="A404" s="46"/>
      <c r="B404" s="85"/>
      <c r="C404" s="48"/>
      <c r="D404" s="48"/>
      <c r="E404" s="86"/>
      <c r="F404" s="49"/>
      <c r="G404" s="94" t="str">
        <f t="shared" si="60"/>
        <v xml:space="preserve"> </v>
      </c>
      <c r="H404" s="88" t="str">
        <f t="shared" si="61"/>
        <v xml:space="preserve"> </v>
      </c>
      <c r="I404" s="90"/>
      <c r="J404" s="87"/>
      <c r="K404" s="51"/>
      <c r="L404" s="96" t="str">
        <f t="shared" si="68"/>
        <v xml:space="preserve"> </v>
      </c>
      <c r="M404" s="64" t="str">
        <f>IF(E404=0," ",IF(D404="Hayır",VLOOKUP(H404,Katsayı!$A$1:$B$197,2),IF(D404="Evet",VLOOKUP(H404,Katsayı!$A$199:$B$235,2),0)))</f>
        <v xml:space="preserve"> </v>
      </c>
      <c r="N404" s="82" t="str">
        <f t="shared" si="62"/>
        <v xml:space="preserve"> </v>
      </c>
      <c r="O404" s="83" t="str">
        <f t="shared" si="63"/>
        <v xml:space="preserve"> </v>
      </c>
      <c r="P404" s="83" t="str">
        <f t="shared" si="69"/>
        <v xml:space="preserve"> </v>
      </c>
      <c r="Q404" s="83" t="str">
        <f t="shared" si="64"/>
        <v xml:space="preserve"> </v>
      </c>
      <c r="R404" s="82" t="str">
        <f t="shared" si="65"/>
        <v xml:space="preserve"> </v>
      </c>
      <c r="S404" s="82" t="str">
        <f t="shared" si="66"/>
        <v xml:space="preserve"> </v>
      </c>
      <c r="T404" s="84" t="str">
        <f t="shared" si="67"/>
        <v xml:space="preserve"> </v>
      </c>
      <c r="U404" s="77"/>
      <c r="V404" s="78"/>
      <c r="Z404" s="80"/>
      <c r="AA404" s="80"/>
      <c r="AB404" s="80"/>
    </row>
    <row r="405" spans="1:28" s="79" customFormat="1" ht="15" customHeight="1" x14ac:dyDescent="0.2">
      <c r="A405" s="46"/>
      <c r="B405" s="85"/>
      <c r="C405" s="48"/>
      <c r="D405" s="48"/>
      <c r="E405" s="86"/>
      <c r="F405" s="49"/>
      <c r="G405" s="94" t="str">
        <f t="shared" si="60"/>
        <v xml:space="preserve"> </v>
      </c>
      <c r="H405" s="88" t="str">
        <f t="shared" si="61"/>
        <v xml:space="preserve"> </v>
      </c>
      <c r="I405" s="90"/>
      <c r="J405" s="87"/>
      <c r="K405" s="51"/>
      <c r="L405" s="96" t="str">
        <f t="shared" si="68"/>
        <v xml:space="preserve"> </v>
      </c>
      <c r="M405" s="64" t="str">
        <f>IF(E405=0," ",IF(D405="Hayır",VLOOKUP(H405,Katsayı!$A$1:$B$197,2),IF(D405="Evet",VLOOKUP(H405,Katsayı!$A$199:$B$235,2),0)))</f>
        <v xml:space="preserve"> </v>
      </c>
      <c r="N405" s="82" t="str">
        <f t="shared" si="62"/>
        <v xml:space="preserve"> </v>
      </c>
      <c r="O405" s="83" t="str">
        <f t="shared" si="63"/>
        <v xml:space="preserve"> </v>
      </c>
      <c r="P405" s="83" t="str">
        <f t="shared" si="69"/>
        <v xml:space="preserve"> </v>
      </c>
      <c r="Q405" s="83" t="str">
        <f t="shared" si="64"/>
        <v xml:space="preserve"> </v>
      </c>
      <c r="R405" s="82" t="str">
        <f t="shared" si="65"/>
        <v xml:space="preserve"> </v>
      </c>
      <c r="S405" s="82" t="str">
        <f t="shared" si="66"/>
        <v xml:space="preserve"> </v>
      </c>
      <c r="T405" s="84" t="str">
        <f t="shared" si="67"/>
        <v xml:space="preserve"> </v>
      </c>
      <c r="U405" s="77"/>
      <c r="V405" s="78"/>
      <c r="Z405" s="80"/>
      <c r="AA405" s="80"/>
      <c r="AB405" s="80"/>
    </row>
    <row r="406" spans="1:28" s="79" customFormat="1" ht="15" customHeight="1" x14ac:dyDescent="0.2">
      <c r="A406" s="46"/>
      <c r="B406" s="85"/>
      <c r="C406" s="48"/>
      <c r="D406" s="48"/>
      <c r="E406" s="86"/>
      <c r="F406" s="49"/>
      <c r="G406" s="94" t="str">
        <f t="shared" si="60"/>
        <v xml:space="preserve"> </v>
      </c>
      <c r="H406" s="88" t="str">
        <f t="shared" si="61"/>
        <v xml:space="preserve"> </v>
      </c>
      <c r="I406" s="90"/>
      <c r="J406" s="87"/>
      <c r="K406" s="51"/>
      <c r="L406" s="96" t="str">
        <f t="shared" si="68"/>
        <v xml:space="preserve"> </v>
      </c>
      <c r="M406" s="64" t="str">
        <f>IF(E406=0," ",IF(D406="Hayır",VLOOKUP(H406,Katsayı!$A$1:$B$197,2),IF(D406="Evet",VLOOKUP(H406,Katsayı!$A$199:$B$235,2),0)))</f>
        <v xml:space="preserve"> </v>
      </c>
      <c r="N406" s="82" t="str">
        <f t="shared" si="62"/>
        <v xml:space="preserve"> </v>
      </c>
      <c r="O406" s="83" t="str">
        <f t="shared" si="63"/>
        <v xml:space="preserve"> </v>
      </c>
      <c r="P406" s="83" t="str">
        <f t="shared" si="69"/>
        <v xml:space="preserve"> </v>
      </c>
      <c r="Q406" s="83" t="str">
        <f t="shared" si="64"/>
        <v xml:space="preserve"> </v>
      </c>
      <c r="R406" s="82" t="str">
        <f t="shared" si="65"/>
        <v xml:space="preserve"> </v>
      </c>
      <c r="S406" s="82" t="str">
        <f t="shared" si="66"/>
        <v xml:space="preserve"> </v>
      </c>
      <c r="T406" s="84" t="str">
        <f t="shared" si="67"/>
        <v xml:space="preserve"> </v>
      </c>
      <c r="U406" s="77"/>
      <c r="V406" s="78"/>
      <c r="Z406" s="80"/>
      <c r="AA406" s="80"/>
      <c r="AB406" s="80"/>
    </row>
    <row r="407" spans="1:28" s="79" customFormat="1" ht="15" customHeight="1" x14ac:dyDescent="0.2">
      <c r="A407" s="46"/>
      <c r="B407" s="85"/>
      <c r="C407" s="48"/>
      <c r="D407" s="48"/>
      <c r="E407" s="86"/>
      <c r="F407" s="49"/>
      <c r="G407" s="94" t="str">
        <f t="shared" si="60"/>
        <v xml:space="preserve"> </v>
      </c>
      <c r="H407" s="88" t="str">
        <f t="shared" si="61"/>
        <v xml:space="preserve"> </v>
      </c>
      <c r="I407" s="90"/>
      <c r="J407" s="87"/>
      <c r="K407" s="51"/>
      <c r="L407" s="96" t="str">
        <f t="shared" si="68"/>
        <v xml:space="preserve"> </v>
      </c>
      <c r="M407" s="64" t="str">
        <f>IF(E407=0," ",IF(D407="Hayır",VLOOKUP(H407,Katsayı!$A$1:$B$197,2),IF(D407="Evet",VLOOKUP(H407,Katsayı!$A$199:$B$235,2),0)))</f>
        <v xml:space="preserve"> </v>
      </c>
      <c r="N407" s="82" t="str">
        <f t="shared" si="62"/>
        <v xml:space="preserve"> </v>
      </c>
      <c r="O407" s="83" t="str">
        <f t="shared" si="63"/>
        <v xml:space="preserve"> </v>
      </c>
      <c r="P407" s="83" t="str">
        <f t="shared" si="69"/>
        <v xml:space="preserve"> </v>
      </c>
      <c r="Q407" s="83" t="str">
        <f t="shared" si="64"/>
        <v xml:space="preserve"> </v>
      </c>
      <c r="R407" s="82" t="str">
        <f t="shared" si="65"/>
        <v xml:space="preserve"> </v>
      </c>
      <c r="S407" s="82" t="str">
        <f t="shared" si="66"/>
        <v xml:space="preserve"> </v>
      </c>
      <c r="T407" s="84" t="str">
        <f t="shared" si="67"/>
        <v xml:space="preserve"> </v>
      </c>
      <c r="U407" s="77"/>
      <c r="V407" s="78"/>
      <c r="Z407" s="80"/>
      <c r="AA407" s="80"/>
      <c r="AB407" s="80"/>
    </row>
    <row r="408" spans="1:28" s="79" customFormat="1" ht="15" customHeight="1" x14ac:dyDescent="0.2">
      <c r="A408" s="46"/>
      <c r="B408" s="85"/>
      <c r="C408" s="48"/>
      <c r="D408" s="48"/>
      <c r="E408" s="86"/>
      <c r="F408" s="49"/>
      <c r="G408" s="94" t="str">
        <f t="shared" si="60"/>
        <v xml:space="preserve"> </v>
      </c>
      <c r="H408" s="88" t="str">
        <f t="shared" si="61"/>
        <v xml:space="preserve"> </v>
      </c>
      <c r="I408" s="90"/>
      <c r="J408" s="87"/>
      <c r="K408" s="51"/>
      <c r="L408" s="96" t="str">
        <f t="shared" si="68"/>
        <v xml:space="preserve"> </v>
      </c>
      <c r="M408" s="64" t="str">
        <f>IF(E408=0," ",IF(D408="Hayır",VLOOKUP(H408,Katsayı!$A$1:$B$197,2),IF(D408="Evet",VLOOKUP(H408,Katsayı!$A$199:$B$235,2),0)))</f>
        <v xml:space="preserve"> </v>
      </c>
      <c r="N408" s="82" t="str">
        <f t="shared" si="62"/>
        <v xml:space="preserve"> </v>
      </c>
      <c r="O408" s="83" t="str">
        <f t="shared" si="63"/>
        <v xml:space="preserve"> </v>
      </c>
      <c r="P408" s="83" t="str">
        <f t="shared" si="69"/>
        <v xml:space="preserve"> </v>
      </c>
      <c r="Q408" s="83" t="str">
        <f t="shared" si="64"/>
        <v xml:space="preserve"> </v>
      </c>
      <c r="R408" s="82" t="str">
        <f t="shared" si="65"/>
        <v xml:space="preserve"> </v>
      </c>
      <c r="S408" s="82" t="str">
        <f t="shared" si="66"/>
        <v xml:space="preserve"> </v>
      </c>
      <c r="T408" s="84" t="str">
        <f t="shared" si="67"/>
        <v xml:space="preserve"> </v>
      </c>
      <c r="U408" s="77"/>
      <c r="V408" s="78"/>
      <c r="Z408" s="80"/>
      <c r="AA408" s="80"/>
      <c r="AB408" s="80"/>
    </row>
    <row r="409" spans="1:28" s="79" customFormat="1" ht="15" customHeight="1" x14ac:dyDescent="0.2">
      <c r="A409" s="46"/>
      <c r="B409" s="85"/>
      <c r="C409" s="48"/>
      <c r="D409" s="48"/>
      <c r="E409" s="86"/>
      <c r="F409" s="49"/>
      <c r="G409" s="94" t="str">
        <f t="shared" si="60"/>
        <v xml:space="preserve"> </v>
      </c>
      <c r="H409" s="88" t="str">
        <f t="shared" si="61"/>
        <v xml:space="preserve"> </v>
      </c>
      <c r="I409" s="90"/>
      <c r="J409" s="87"/>
      <c r="K409" s="51"/>
      <c r="L409" s="96" t="str">
        <f t="shared" si="68"/>
        <v xml:space="preserve"> </v>
      </c>
      <c r="M409" s="64" t="str">
        <f>IF(E409=0," ",IF(D409="Hayır",VLOOKUP(H409,Katsayı!$A$1:$B$197,2),IF(D409="Evet",VLOOKUP(H409,Katsayı!$A$199:$B$235,2),0)))</f>
        <v xml:space="preserve"> </v>
      </c>
      <c r="N409" s="82" t="str">
        <f t="shared" si="62"/>
        <v xml:space="preserve"> </v>
      </c>
      <c r="O409" s="83" t="str">
        <f t="shared" si="63"/>
        <v xml:space="preserve"> </v>
      </c>
      <c r="P409" s="83" t="str">
        <f t="shared" si="69"/>
        <v xml:space="preserve"> </v>
      </c>
      <c r="Q409" s="83" t="str">
        <f t="shared" si="64"/>
        <v xml:space="preserve"> </v>
      </c>
      <c r="R409" s="82" t="str">
        <f t="shared" si="65"/>
        <v xml:space="preserve"> </v>
      </c>
      <c r="S409" s="82" t="str">
        <f t="shared" si="66"/>
        <v xml:space="preserve"> </v>
      </c>
      <c r="T409" s="84" t="str">
        <f t="shared" si="67"/>
        <v xml:space="preserve"> </v>
      </c>
      <c r="U409" s="77"/>
      <c r="V409" s="78"/>
      <c r="Z409" s="80"/>
      <c r="AA409" s="80"/>
      <c r="AB409" s="80"/>
    </row>
    <row r="410" spans="1:28" s="79" customFormat="1" ht="15" customHeight="1" x14ac:dyDescent="0.2">
      <c r="A410" s="46"/>
      <c r="B410" s="85"/>
      <c r="C410" s="48"/>
      <c r="D410" s="48"/>
      <c r="E410" s="86"/>
      <c r="F410" s="49"/>
      <c r="G410" s="94" t="str">
        <f t="shared" si="60"/>
        <v xml:space="preserve"> </v>
      </c>
      <c r="H410" s="88" t="str">
        <f t="shared" si="61"/>
        <v xml:space="preserve"> </v>
      </c>
      <c r="I410" s="90"/>
      <c r="J410" s="87"/>
      <c r="K410" s="51"/>
      <c r="L410" s="96" t="str">
        <f t="shared" si="68"/>
        <v xml:space="preserve"> </v>
      </c>
      <c r="M410" s="64" t="str">
        <f>IF(E410=0," ",IF(D410="Hayır",VLOOKUP(H410,Katsayı!$A$1:$B$197,2),IF(D410="Evet",VLOOKUP(H410,Katsayı!$A$199:$B$235,2),0)))</f>
        <v xml:space="preserve"> </v>
      </c>
      <c r="N410" s="82" t="str">
        <f t="shared" si="62"/>
        <v xml:space="preserve"> </v>
      </c>
      <c r="O410" s="83" t="str">
        <f t="shared" si="63"/>
        <v xml:space="preserve"> </v>
      </c>
      <c r="P410" s="83" t="str">
        <f t="shared" si="69"/>
        <v xml:space="preserve"> </v>
      </c>
      <c r="Q410" s="83" t="str">
        <f t="shared" si="64"/>
        <v xml:space="preserve"> </v>
      </c>
      <c r="R410" s="82" t="str">
        <f t="shared" si="65"/>
        <v xml:space="preserve"> </v>
      </c>
      <c r="S410" s="82" t="str">
        <f t="shared" si="66"/>
        <v xml:space="preserve"> </v>
      </c>
      <c r="T410" s="84" t="str">
        <f t="shared" si="67"/>
        <v xml:space="preserve"> </v>
      </c>
      <c r="U410" s="77"/>
      <c r="V410" s="78"/>
      <c r="Z410" s="80"/>
      <c r="AA410" s="80"/>
      <c r="AB410" s="80"/>
    </row>
    <row r="411" spans="1:28" s="79" customFormat="1" ht="15" customHeight="1" x14ac:dyDescent="0.2">
      <c r="A411" s="46"/>
      <c r="B411" s="85"/>
      <c r="C411" s="48"/>
      <c r="D411" s="48"/>
      <c r="E411" s="86"/>
      <c r="F411" s="49"/>
      <c r="G411" s="94" t="str">
        <f t="shared" si="60"/>
        <v xml:space="preserve"> </v>
      </c>
      <c r="H411" s="88" t="str">
        <f t="shared" si="61"/>
        <v xml:space="preserve"> </v>
      </c>
      <c r="I411" s="90"/>
      <c r="J411" s="87"/>
      <c r="K411" s="51"/>
      <c r="L411" s="96" t="str">
        <f t="shared" si="68"/>
        <v xml:space="preserve"> </v>
      </c>
      <c r="M411" s="64" t="str">
        <f>IF(E411=0," ",IF(D411="Hayır",VLOOKUP(H411,Katsayı!$A$1:$B$197,2),IF(D411="Evet",VLOOKUP(H411,Katsayı!$A$199:$B$235,2),0)))</f>
        <v xml:space="preserve"> </v>
      </c>
      <c r="N411" s="82" t="str">
        <f t="shared" si="62"/>
        <v xml:space="preserve"> </v>
      </c>
      <c r="O411" s="83" t="str">
        <f t="shared" si="63"/>
        <v xml:space="preserve"> </v>
      </c>
      <c r="P411" s="83" t="str">
        <f t="shared" si="69"/>
        <v xml:space="preserve"> </v>
      </c>
      <c r="Q411" s="83" t="str">
        <f t="shared" si="64"/>
        <v xml:space="preserve"> </v>
      </c>
      <c r="R411" s="82" t="str">
        <f t="shared" si="65"/>
        <v xml:space="preserve"> </v>
      </c>
      <c r="S411" s="82" t="str">
        <f t="shared" si="66"/>
        <v xml:space="preserve"> </v>
      </c>
      <c r="T411" s="84" t="str">
        <f t="shared" si="67"/>
        <v xml:space="preserve"> </v>
      </c>
      <c r="U411" s="77"/>
      <c r="V411" s="78"/>
      <c r="Z411" s="80"/>
      <c r="AA411" s="80"/>
      <c r="AB411" s="80"/>
    </row>
    <row r="412" spans="1:28" s="79" customFormat="1" ht="15" customHeight="1" x14ac:dyDescent="0.2">
      <c r="A412" s="46"/>
      <c r="B412" s="85"/>
      <c r="C412" s="48"/>
      <c r="D412" s="48"/>
      <c r="E412" s="86"/>
      <c r="F412" s="49"/>
      <c r="G412" s="94" t="str">
        <f t="shared" si="60"/>
        <v xml:space="preserve"> </v>
      </c>
      <c r="H412" s="88" t="str">
        <f t="shared" si="61"/>
        <v xml:space="preserve"> </v>
      </c>
      <c r="I412" s="90"/>
      <c r="J412" s="87"/>
      <c r="K412" s="51"/>
      <c r="L412" s="96" t="str">
        <f t="shared" si="68"/>
        <v xml:space="preserve"> </v>
      </c>
      <c r="M412" s="64" t="str">
        <f>IF(E412=0," ",IF(D412="Hayır",VLOOKUP(H412,Katsayı!$A$1:$B$197,2),IF(D412="Evet",VLOOKUP(H412,Katsayı!$A$199:$B$235,2),0)))</f>
        <v xml:space="preserve"> </v>
      </c>
      <c r="N412" s="82" t="str">
        <f t="shared" si="62"/>
        <v xml:space="preserve"> </v>
      </c>
      <c r="O412" s="83" t="str">
        <f t="shared" si="63"/>
        <v xml:space="preserve"> </v>
      </c>
      <c r="P412" s="83" t="str">
        <f t="shared" si="69"/>
        <v xml:space="preserve"> </v>
      </c>
      <c r="Q412" s="83" t="str">
        <f t="shared" si="64"/>
        <v xml:space="preserve"> </v>
      </c>
      <c r="R412" s="82" t="str">
        <f t="shared" si="65"/>
        <v xml:space="preserve"> </v>
      </c>
      <c r="S412" s="82" t="str">
        <f t="shared" si="66"/>
        <v xml:space="preserve"> </v>
      </c>
      <c r="T412" s="84" t="str">
        <f t="shared" si="67"/>
        <v xml:space="preserve"> </v>
      </c>
      <c r="U412" s="77"/>
      <c r="V412" s="78"/>
      <c r="Z412" s="80"/>
      <c r="AA412" s="80"/>
      <c r="AB412" s="80"/>
    </row>
    <row r="413" spans="1:28" s="79" customFormat="1" ht="15" customHeight="1" x14ac:dyDescent="0.2">
      <c r="A413" s="46"/>
      <c r="B413" s="47"/>
      <c r="C413" s="48"/>
      <c r="D413" s="48"/>
      <c r="E413" s="86"/>
      <c r="F413" s="50"/>
      <c r="G413" s="94" t="str">
        <f t="shared" si="60"/>
        <v xml:space="preserve"> </v>
      </c>
      <c r="H413" s="88" t="str">
        <f t="shared" si="61"/>
        <v xml:space="preserve"> </v>
      </c>
      <c r="I413" s="90"/>
      <c r="J413" s="81"/>
      <c r="K413" s="51"/>
      <c r="L413" s="96" t="str">
        <f t="shared" si="68"/>
        <v xml:space="preserve"> </v>
      </c>
      <c r="M413" s="64" t="str">
        <f>IF(E413=0," ",IF(D413="Hayır",VLOOKUP(H413,Katsayı!$A$1:$B$197,2),IF(D413="Evet",VLOOKUP(H413,Katsayı!$A$199:$B$235,2),0)))</f>
        <v xml:space="preserve"> </v>
      </c>
      <c r="N413" s="82" t="str">
        <f t="shared" si="62"/>
        <v xml:space="preserve"> </v>
      </c>
      <c r="O413" s="83" t="str">
        <f t="shared" si="63"/>
        <v xml:space="preserve"> </v>
      </c>
      <c r="P413" s="83" t="str">
        <f t="shared" si="69"/>
        <v xml:space="preserve"> </v>
      </c>
      <c r="Q413" s="83" t="str">
        <f t="shared" si="64"/>
        <v xml:space="preserve"> </v>
      </c>
      <c r="R413" s="82" t="str">
        <f t="shared" si="65"/>
        <v xml:space="preserve"> </v>
      </c>
      <c r="S413" s="82" t="str">
        <f t="shared" si="66"/>
        <v xml:space="preserve"> </v>
      </c>
      <c r="T413" s="84" t="str">
        <f t="shared" si="67"/>
        <v xml:space="preserve"> </v>
      </c>
      <c r="U413" s="77"/>
      <c r="V413" s="78"/>
      <c r="Z413" s="80"/>
      <c r="AA413" s="80"/>
      <c r="AB413" s="80"/>
    </row>
    <row r="414" spans="1:28" s="79" customFormat="1" ht="15" customHeight="1" x14ac:dyDescent="0.2">
      <c r="A414" s="46"/>
      <c r="B414" s="47"/>
      <c r="C414" s="48"/>
      <c r="D414" s="48"/>
      <c r="E414" s="58"/>
      <c r="F414" s="50"/>
      <c r="G414" s="94" t="str">
        <f t="shared" si="60"/>
        <v xml:space="preserve"> </v>
      </c>
      <c r="H414" s="88" t="str">
        <f t="shared" si="61"/>
        <v xml:space="preserve"> </v>
      </c>
      <c r="I414" s="90"/>
      <c r="J414" s="81"/>
      <c r="K414" s="51"/>
      <c r="L414" s="96" t="str">
        <f t="shared" si="68"/>
        <v xml:space="preserve"> </v>
      </c>
      <c r="M414" s="64" t="str">
        <f>IF(E414=0," ",IF(D414="Hayır",VLOOKUP(H414,Katsayı!$A$1:$B$197,2),IF(D414="Evet",VLOOKUP(H414,Katsayı!$A$199:$B$235,2),0)))</f>
        <v xml:space="preserve"> </v>
      </c>
      <c r="N414" s="82" t="str">
        <f t="shared" si="62"/>
        <v xml:space="preserve"> </v>
      </c>
      <c r="O414" s="83" t="str">
        <f t="shared" si="63"/>
        <v xml:space="preserve"> </v>
      </c>
      <c r="P414" s="83" t="str">
        <f t="shared" si="69"/>
        <v xml:space="preserve"> </v>
      </c>
      <c r="Q414" s="83" t="str">
        <f t="shared" si="64"/>
        <v xml:space="preserve"> </v>
      </c>
      <c r="R414" s="82" t="str">
        <f t="shared" si="65"/>
        <v xml:space="preserve"> </v>
      </c>
      <c r="S414" s="82" t="str">
        <f t="shared" si="66"/>
        <v xml:space="preserve"> </v>
      </c>
      <c r="T414" s="84" t="str">
        <f t="shared" si="67"/>
        <v xml:space="preserve"> </v>
      </c>
      <c r="U414" s="77"/>
      <c r="V414" s="78"/>
      <c r="Z414" s="80"/>
      <c r="AA414" s="80"/>
      <c r="AB414" s="80"/>
    </row>
    <row r="415" spans="1:28" s="79" customFormat="1" ht="15" customHeight="1" x14ac:dyDescent="0.2">
      <c r="A415" s="46"/>
      <c r="B415" s="47"/>
      <c r="C415" s="48"/>
      <c r="D415" s="48"/>
      <c r="E415" s="58"/>
      <c r="F415" s="49"/>
      <c r="G415" s="94" t="str">
        <f t="shared" si="60"/>
        <v xml:space="preserve"> </v>
      </c>
      <c r="H415" s="88" t="str">
        <f t="shared" si="61"/>
        <v xml:space="preserve"> </v>
      </c>
      <c r="I415" s="90"/>
      <c r="J415" s="81"/>
      <c r="K415" s="51"/>
      <c r="L415" s="96" t="str">
        <f t="shared" si="68"/>
        <v xml:space="preserve"> </v>
      </c>
      <c r="M415" s="64" t="str">
        <f>IF(E415=0," ",IF(D415="Hayır",VLOOKUP(H415,Katsayı!$A$1:$B$197,2),IF(D415="Evet",VLOOKUP(H415,Katsayı!$A$199:$B$235,2),0)))</f>
        <v xml:space="preserve"> </v>
      </c>
      <c r="N415" s="82" t="str">
        <f t="shared" si="62"/>
        <v xml:space="preserve"> </v>
      </c>
      <c r="O415" s="83" t="str">
        <f t="shared" si="63"/>
        <v xml:space="preserve"> </v>
      </c>
      <c r="P415" s="83" t="str">
        <f t="shared" si="69"/>
        <v xml:space="preserve"> </v>
      </c>
      <c r="Q415" s="83" t="str">
        <f t="shared" si="64"/>
        <v xml:space="preserve"> </v>
      </c>
      <c r="R415" s="82" t="str">
        <f t="shared" si="65"/>
        <v xml:space="preserve"> </v>
      </c>
      <c r="S415" s="82" t="str">
        <f t="shared" si="66"/>
        <v xml:space="preserve"> </v>
      </c>
      <c r="T415" s="84" t="str">
        <f t="shared" si="67"/>
        <v xml:space="preserve"> </v>
      </c>
      <c r="U415" s="77"/>
      <c r="V415" s="78"/>
      <c r="Z415" s="80"/>
      <c r="AA415" s="80"/>
      <c r="AB415" s="80"/>
    </row>
    <row r="416" spans="1:28" s="79" customFormat="1" ht="15" customHeight="1" x14ac:dyDescent="0.2">
      <c r="A416" s="46"/>
      <c r="B416" s="47"/>
      <c r="C416" s="48"/>
      <c r="D416" s="48"/>
      <c r="E416" s="58"/>
      <c r="F416" s="49"/>
      <c r="G416" s="94" t="str">
        <f t="shared" si="60"/>
        <v xml:space="preserve"> </v>
      </c>
      <c r="H416" s="88" t="str">
        <f t="shared" si="61"/>
        <v xml:space="preserve"> </v>
      </c>
      <c r="I416" s="90"/>
      <c r="J416" s="81"/>
      <c r="K416" s="51"/>
      <c r="L416" s="96" t="str">
        <f t="shared" si="68"/>
        <v xml:space="preserve"> </v>
      </c>
      <c r="M416" s="64" t="str">
        <f>IF(E416=0," ",IF(D416="Hayır",VLOOKUP(H416,Katsayı!$A$1:$B$197,2),IF(D416="Evet",VLOOKUP(H416,Katsayı!$A$199:$B$235,2),0)))</f>
        <v xml:space="preserve"> </v>
      </c>
      <c r="N416" s="82" t="str">
        <f t="shared" si="62"/>
        <v xml:space="preserve"> </v>
      </c>
      <c r="O416" s="83" t="str">
        <f t="shared" si="63"/>
        <v xml:space="preserve"> </v>
      </c>
      <c r="P416" s="83" t="str">
        <f t="shared" si="69"/>
        <v xml:space="preserve"> </v>
      </c>
      <c r="Q416" s="83" t="str">
        <f t="shared" si="64"/>
        <v xml:space="preserve"> </v>
      </c>
      <c r="R416" s="82" t="str">
        <f t="shared" si="65"/>
        <v xml:space="preserve"> </v>
      </c>
      <c r="S416" s="82" t="str">
        <f t="shared" si="66"/>
        <v xml:space="preserve"> </v>
      </c>
      <c r="T416" s="84" t="str">
        <f t="shared" si="67"/>
        <v xml:space="preserve"> </v>
      </c>
      <c r="U416" s="77"/>
      <c r="V416" s="78"/>
      <c r="Z416" s="80"/>
      <c r="AA416" s="80"/>
      <c r="AB416" s="80"/>
    </row>
    <row r="417" spans="1:28" s="79" customFormat="1" ht="15" customHeight="1" x14ac:dyDescent="0.2">
      <c r="A417" s="46"/>
      <c r="B417" s="47"/>
      <c r="C417" s="48"/>
      <c r="D417" s="48"/>
      <c r="E417" s="58"/>
      <c r="F417" s="49"/>
      <c r="G417" s="94" t="str">
        <f t="shared" si="60"/>
        <v xml:space="preserve"> </v>
      </c>
      <c r="H417" s="88" t="str">
        <f t="shared" si="61"/>
        <v xml:space="preserve"> </v>
      </c>
      <c r="I417" s="90"/>
      <c r="J417" s="81"/>
      <c r="K417" s="51"/>
      <c r="L417" s="96" t="str">
        <f t="shared" si="68"/>
        <v xml:space="preserve"> </v>
      </c>
      <c r="M417" s="64" t="str">
        <f>IF(E417=0," ",IF(D417="Hayır",VLOOKUP(H417,Katsayı!$A$1:$B$197,2),IF(D417="Evet",VLOOKUP(H417,Katsayı!$A$199:$B$235,2),0)))</f>
        <v xml:space="preserve"> </v>
      </c>
      <c r="N417" s="82" t="str">
        <f t="shared" si="62"/>
        <v xml:space="preserve"> </v>
      </c>
      <c r="O417" s="83" t="str">
        <f t="shared" si="63"/>
        <v xml:space="preserve"> </v>
      </c>
      <c r="P417" s="83" t="str">
        <f t="shared" si="69"/>
        <v xml:space="preserve"> </v>
      </c>
      <c r="Q417" s="83" t="str">
        <f t="shared" si="64"/>
        <v xml:space="preserve"> </v>
      </c>
      <c r="R417" s="82" t="str">
        <f t="shared" si="65"/>
        <v xml:space="preserve"> </v>
      </c>
      <c r="S417" s="82" t="str">
        <f t="shared" si="66"/>
        <v xml:space="preserve"> </v>
      </c>
      <c r="T417" s="84" t="str">
        <f t="shared" si="67"/>
        <v xml:space="preserve"> </v>
      </c>
      <c r="U417" s="77"/>
      <c r="V417" s="78"/>
      <c r="Z417" s="80"/>
      <c r="AA417" s="80"/>
      <c r="AB417" s="80"/>
    </row>
    <row r="418" spans="1:28" s="79" customFormat="1" ht="15" customHeight="1" x14ac:dyDescent="0.2">
      <c r="A418" s="46"/>
      <c r="B418" s="47"/>
      <c r="C418" s="48"/>
      <c r="D418" s="48"/>
      <c r="E418" s="58"/>
      <c r="F418" s="49"/>
      <c r="G418" s="94" t="str">
        <f t="shared" si="60"/>
        <v xml:space="preserve"> </v>
      </c>
      <c r="H418" s="88" t="str">
        <f t="shared" si="61"/>
        <v xml:space="preserve"> </v>
      </c>
      <c r="I418" s="90"/>
      <c r="J418" s="81"/>
      <c r="K418" s="51"/>
      <c r="L418" s="96" t="str">
        <f t="shared" si="68"/>
        <v xml:space="preserve"> </v>
      </c>
      <c r="M418" s="64" t="str">
        <f>IF(E418=0," ",IF(D418="Hayır",VLOOKUP(H418,Katsayı!$A$1:$B$197,2),IF(D418="Evet",VLOOKUP(H418,Katsayı!$A$199:$B$235,2),0)))</f>
        <v xml:space="preserve"> </v>
      </c>
      <c r="N418" s="82" t="str">
        <f t="shared" si="62"/>
        <v xml:space="preserve"> </v>
      </c>
      <c r="O418" s="83" t="str">
        <f t="shared" si="63"/>
        <v xml:space="preserve"> </v>
      </c>
      <c r="P418" s="83" t="str">
        <f t="shared" si="69"/>
        <v xml:space="preserve"> </v>
      </c>
      <c r="Q418" s="83" t="str">
        <f t="shared" si="64"/>
        <v xml:space="preserve"> </v>
      </c>
      <c r="R418" s="82" t="str">
        <f t="shared" si="65"/>
        <v xml:space="preserve"> </v>
      </c>
      <c r="S418" s="82" t="str">
        <f t="shared" si="66"/>
        <v xml:space="preserve"> </v>
      </c>
      <c r="T418" s="84" t="str">
        <f t="shared" si="67"/>
        <v xml:space="preserve"> </v>
      </c>
      <c r="U418" s="77"/>
      <c r="V418" s="78"/>
      <c r="Z418" s="80"/>
      <c r="AA418" s="80"/>
      <c r="AB418" s="80"/>
    </row>
    <row r="419" spans="1:28" s="79" customFormat="1" ht="15" customHeight="1" x14ac:dyDescent="0.2">
      <c r="A419" s="46"/>
      <c r="B419" s="47"/>
      <c r="C419" s="48"/>
      <c r="D419" s="48"/>
      <c r="E419" s="58"/>
      <c r="F419" s="49"/>
      <c r="G419" s="94" t="str">
        <f t="shared" si="60"/>
        <v xml:space="preserve"> </v>
      </c>
      <c r="H419" s="88" t="str">
        <f t="shared" si="61"/>
        <v xml:space="preserve"> </v>
      </c>
      <c r="I419" s="90"/>
      <c r="J419" s="81"/>
      <c r="K419" s="51"/>
      <c r="L419" s="96" t="str">
        <f t="shared" si="68"/>
        <v xml:space="preserve"> </v>
      </c>
      <c r="M419" s="64" t="str">
        <f>IF(E419=0," ",IF(D419="Hayır",VLOOKUP(H419,Katsayı!$A$1:$B$197,2),IF(D419="Evet",VLOOKUP(H419,Katsayı!$A$199:$B$235,2),0)))</f>
        <v xml:space="preserve"> </v>
      </c>
      <c r="N419" s="82" t="str">
        <f t="shared" si="62"/>
        <v xml:space="preserve"> </v>
      </c>
      <c r="O419" s="83" t="str">
        <f t="shared" si="63"/>
        <v xml:space="preserve"> </v>
      </c>
      <c r="P419" s="83" t="str">
        <f t="shared" si="69"/>
        <v xml:space="preserve"> </v>
      </c>
      <c r="Q419" s="83" t="str">
        <f t="shared" si="64"/>
        <v xml:space="preserve"> </v>
      </c>
      <c r="R419" s="82" t="str">
        <f t="shared" si="65"/>
        <v xml:space="preserve"> </v>
      </c>
      <c r="S419" s="82" t="str">
        <f t="shared" si="66"/>
        <v xml:space="preserve"> </v>
      </c>
      <c r="T419" s="84" t="str">
        <f t="shared" si="67"/>
        <v xml:space="preserve"> </v>
      </c>
      <c r="U419" s="77"/>
      <c r="V419" s="78"/>
      <c r="Z419" s="80"/>
      <c r="AA419" s="80"/>
      <c r="AB419" s="80"/>
    </row>
    <row r="420" spans="1:28" s="79" customFormat="1" ht="15" customHeight="1" x14ac:dyDescent="0.2">
      <c r="A420" s="46"/>
      <c r="B420" s="47"/>
      <c r="C420" s="48"/>
      <c r="D420" s="48"/>
      <c r="E420" s="58"/>
      <c r="F420" s="49"/>
      <c r="G420" s="94" t="str">
        <f t="shared" si="60"/>
        <v xml:space="preserve"> </v>
      </c>
      <c r="H420" s="88" t="str">
        <f t="shared" si="61"/>
        <v xml:space="preserve"> </v>
      </c>
      <c r="I420" s="90"/>
      <c r="J420" s="81"/>
      <c r="K420" s="51"/>
      <c r="L420" s="96" t="str">
        <f t="shared" si="68"/>
        <v xml:space="preserve"> </v>
      </c>
      <c r="M420" s="64" t="str">
        <f>IF(E420=0," ",IF(D420="Hayır",VLOOKUP(H420,Katsayı!$A$1:$B$197,2),IF(D420="Evet",VLOOKUP(H420,Katsayı!$A$199:$B$235,2),0)))</f>
        <v xml:space="preserve"> </v>
      </c>
      <c r="N420" s="82" t="str">
        <f t="shared" si="62"/>
        <v xml:space="preserve"> </v>
      </c>
      <c r="O420" s="83" t="str">
        <f t="shared" si="63"/>
        <v xml:space="preserve"> </v>
      </c>
      <c r="P420" s="83" t="str">
        <f t="shared" si="69"/>
        <v xml:space="preserve"> </v>
      </c>
      <c r="Q420" s="83" t="str">
        <f t="shared" si="64"/>
        <v xml:space="preserve"> </v>
      </c>
      <c r="R420" s="82" t="str">
        <f t="shared" si="65"/>
        <v xml:space="preserve"> </v>
      </c>
      <c r="S420" s="82" t="str">
        <f t="shared" si="66"/>
        <v xml:space="preserve"> </v>
      </c>
      <c r="T420" s="84" t="str">
        <f t="shared" si="67"/>
        <v xml:space="preserve"> </v>
      </c>
      <c r="U420" s="77"/>
      <c r="V420" s="78"/>
      <c r="Z420" s="80"/>
      <c r="AA420" s="80"/>
      <c r="AB420" s="80"/>
    </row>
    <row r="421" spans="1:28" s="79" customFormat="1" ht="15" customHeight="1" x14ac:dyDescent="0.2">
      <c r="A421" s="46"/>
      <c r="B421" s="47"/>
      <c r="C421" s="48"/>
      <c r="D421" s="48"/>
      <c r="E421" s="58"/>
      <c r="F421" s="50"/>
      <c r="G421" s="94" t="str">
        <f t="shared" si="60"/>
        <v xml:space="preserve"> </v>
      </c>
      <c r="H421" s="88" t="str">
        <f t="shared" si="61"/>
        <v xml:space="preserve"> </v>
      </c>
      <c r="I421" s="90"/>
      <c r="J421" s="81"/>
      <c r="K421" s="51"/>
      <c r="L421" s="96" t="str">
        <f t="shared" si="68"/>
        <v xml:space="preserve"> </v>
      </c>
      <c r="M421" s="64" t="str">
        <f>IF(E421=0," ",IF(D421="Hayır",VLOOKUP(H421,Katsayı!$A$1:$B$197,2),IF(D421="Evet",VLOOKUP(H421,Katsayı!$A$199:$B$235,2),0)))</f>
        <v xml:space="preserve"> </v>
      </c>
      <c r="N421" s="82" t="str">
        <f t="shared" si="62"/>
        <v xml:space="preserve"> </v>
      </c>
      <c r="O421" s="83" t="str">
        <f t="shared" si="63"/>
        <v xml:space="preserve"> </v>
      </c>
      <c r="P421" s="83" t="str">
        <f t="shared" si="69"/>
        <v xml:space="preserve"> </v>
      </c>
      <c r="Q421" s="83" t="str">
        <f t="shared" si="64"/>
        <v xml:space="preserve"> </v>
      </c>
      <c r="R421" s="82" t="str">
        <f t="shared" si="65"/>
        <v xml:space="preserve"> </v>
      </c>
      <c r="S421" s="82" t="str">
        <f t="shared" si="66"/>
        <v xml:space="preserve"> </v>
      </c>
      <c r="T421" s="84" t="str">
        <f t="shared" si="67"/>
        <v xml:space="preserve"> </v>
      </c>
      <c r="U421" s="77"/>
      <c r="V421" s="78"/>
      <c r="Z421" s="80"/>
      <c r="AA421" s="80"/>
      <c r="AB421" s="80"/>
    </row>
    <row r="422" spans="1:28" s="79" customFormat="1" ht="15" customHeight="1" x14ac:dyDescent="0.2">
      <c r="A422" s="46"/>
      <c r="B422" s="47"/>
      <c r="C422" s="48"/>
      <c r="D422" s="48"/>
      <c r="E422" s="58"/>
      <c r="F422" s="50"/>
      <c r="G422" s="94" t="str">
        <f t="shared" si="60"/>
        <v xml:space="preserve"> </v>
      </c>
      <c r="H422" s="88" t="str">
        <f t="shared" si="61"/>
        <v xml:space="preserve"> </v>
      </c>
      <c r="I422" s="90"/>
      <c r="J422" s="81"/>
      <c r="K422" s="51"/>
      <c r="L422" s="96" t="str">
        <f t="shared" si="68"/>
        <v xml:space="preserve"> </v>
      </c>
      <c r="M422" s="64" t="str">
        <f>IF(E422=0," ",IF(D422="Hayır",VLOOKUP(H422,Katsayı!$A$1:$B$197,2),IF(D422="Evet",VLOOKUP(H422,Katsayı!$A$199:$B$235,2),0)))</f>
        <v xml:space="preserve"> </v>
      </c>
      <c r="N422" s="82" t="str">
        <f t="shared" si="62"/>
        <v xml:space="preserve"> </v>
      </c>
      <c r="O422" s="83" t="str">
        <f t="shared" si="63"/>
        <v xml:space="preserve"> </v>
      </c>
      <c r="P422" s="83" t="str">
        <f t="shared" si="69"/>
        <v xml:space="preserve"> </v>
      </c>
      <c r="Q422" s="83" t="str">
        <f t="shared" si="64"/>
        <v xml:space="preserve"> </v>
      </c>
      <c r="R422" s="82" t="str">
        <f t="shared" si="65"/>
        <v xml:space="preserve"> </v>
      </c>
      <c r="S422" s="82" t="str">
        <f t="shared" si="66"/>
        <v xml:space="preserve"> </v>
      </c>
      <c r="T422" s="84" t="str">
        <f t="shared" si="67"/>
        <v xml:space="preserve"> </v>
      </c>
      <c r="U422" s="77"/>
      <c r="V422" s="78"/>
      <c r="Z422" s="80"/>
      <c r="AA422" s="80"/>
      <c r="AB422" s="80"/>
    </row>
    <row r="423" spans="1:28" s="79" customFormat="1" ht="15" customHeight="1" x14ac:dyDescent="0.2">
      <c r="A423" s="46"/>
      <c r="B423" s="47"/>
      <c r="C423" s="48"/>
      <c r="D423" s="48"/>
      <c r="E423" s="58"/>
      <c r="F423" s="50"/>
      <c r="G423" s="94" t="str">
        <f t="shared" si="60"/>
        <v xml:space="preserve"> </v>
      </c>
      <c r="H423" s="88" t="str">
        <f t="shared" si="61"/>
        <v xml:space="preserve"> </v>
      </c>
      <c r="I423" s="90"/>
      <c r="J423" s="81"/>
      <c r="K423" s="51"/>
      <c r="L423" s="96" t="str">
        <f t="shared" si="68"/>
        <v xml:space="preserve"> </v>
      </c>
      <c r="M423" s="64" t="str">
        <f>IF(E423=0," ",IF(D423="Hayır",VLOOKUP(H423,Katsayı!$A$1:$B$197,2),IF(D423="Evet",VLOOKUP(H423,Katsayı!$A$199:$B$235,2),0)))</f>
        <v xml:space="preserve"> </v>
      </c>
      <c r="N423" s="82" t="str">
        <f t="shared" si="62"/>
        <v xml:space="preserve"> </v>
      </c>
      <c r="O423" s="83" t="str">
        <f t="shared" si="63"/>
        <v xml:space="preserve"> </v>
      </c>
      <c r="P423" s="83" t="str">
        <f t="shared" si="69"/>
        <v xml:space="preserve"> </v>
      </c>
      <c r="Q423" s="83" t="str">
        <f t="shared" si="64"/>
        <v xml:space="preserve"> </v>
      </c>
      <c r="R423" s="82" t="str">
        <f t="shared" si="65"/>
        <v xml:space="preserve"> </v>
      </c>
      <c r="S423" s="82" t="str">
        <f t="shared" si="66"/>
        <v xml:space="preserve"> </v>
      </c>
      <c r="T423" s="84" t="str">
        <f t="shared" si="67"/>
        <v xml:space="preserve"> </v>
      </c>
      <c r="U423" s="77"/>
      <c r="V423" s="78"/>
      <c r="Z423" s="80"/>
      <c r="AA423" s="80"/>
      <c r="AB423" s="80"/>
    </row>
    <row r="424" spans="1:28" s="79" customFormat="1" ht="15" customHeight="1" x14ac:dyDescent="0.2">
      <c r="A424" s="46"/>
      <c r="B424" s="47"/>
      <c r="C424" s="48"/>
      <c r="D424" s="48"/>
      <c r="E424" s="58"/>
      <c r="F424" s="50"/>
      <c r="G424" s="94" t="str">
        <f t="shared" si="60"/>
        <v xml:space="preserve"> </v>
      </c>
      <c r="H424" s="88" t="str">
        <f t="shared" si="61"/>
        <v xml:space="preserve"> </v>
      </c>
      <c r="I424" s="90"/>
      <c r="J424" s="81"/>
      <c r="K424" s="51"/>
      <c r="L424" s="96" t="str">
        <f t="shared" si="68"/>
        <v xml:space="preserve"> </v>
      </c>
      <c r="M424" s="64" t="str">
        <f>IF(E424=0," ",IF(D424="Hayır",VLOOKUP(H424,Katsayı!$A$1:$B$197,2),IF(D424="Evet",VLOOKUP(H424,Katsayı!$A$199:$B$235,2),0)))</f>
        <v xml:space="preserve"> </v>
      </c>
      <c r="N424" s="82" t="str">
        <f t="shared" si="62"/>
        <v xml:space="preserve"> </v>
      </c>
      <c r="O424" s="83" t="str">
        <f t="shared" si="63"/>
        <v xml:space="preserve"> </v>
      </c>
      <c r="P424" s="83" t="str">
        <f t="shared" si="69"/>
        <v xml:space="preserve"> </v>
      </c>
      <c r="Q424" s="83" t="str">
        <f t="shared" si="64"/>
        <v xml:space="preserve"> </v>
      </c>
      <c r="R424" s="82" t="str">
        <f t="shared" si="65"/>
        <v xml:space="preserve"> </v>
      </c>
      <c r="S424" s="82" t="str">
        <f t="shared" si="66"/>
        <v xml:space="preserve"> </v>
      </c>
      <c r="T424" s="84" t="str">
        <f t="shared" si="67"/>
        <v xml:space="preserve"> </v>
      </c>
      <c r="U424" s="77"/>
      <c r="V424" s="78"/>
      <c r="Z424" s="80"/>
      <c r="AA424" s="80"/>
      <c r="AB424" s="80"/>
    </row>
    <row r="425" spans="1:28" s="79" customFormat="1" ht="15" customHeight="1" x14ac:dyDescent="0.2">
      <c r="A425" s="46"/>
      <c r="B425" s="47"/>
      <c r="C425" s="48"/>
      <c r="D425" s="48"/>
      <c r="E425" s="58"/>
      <c r="F425" s="50"/>
      <c r="G425" s="94" t="str">
        <f t="shared" si="60"/>
        <v xml:space="preserve"> </v>
      </c>
      <c r="H425" s="88" t="str">
        <f t="shared" si="61"/>
        <v xml:space="preserve"> </v>
      </c>
      <c r="I425" s="90"/>
      <c r="J425" s="81"/>
      <c r="K425" s="51"/>
      <c r="L425" s="96" t="str">
        <f t="shared" si="68"/>
        <v xml:space="preserve"> </v>
      </c>
      <c r="M425" s="64" t="str">
        <f>IF(E425=0," ",IF(D425="Hayır",VLOOKUP(H425,Katsayı!$A$1:$B$197,2),IF(D425="Evet",VLOOKUP(H425,Katsayı!$A$199:$B$235,2),0)))</f>
        <v xml:space="preserve"> </v>
      </c>
      <c r="N425" s="82" t="str">
        <f t="shared" si="62"/>
        <v xml:space="preserve"> </v>
      </c>
      <c r="O425" s="83" t="str">
        <f t="shared" si="63"/>
        <v xml:space="preserve"> </v>
      </c>
      <c r="P425" s="83" t="str">
        <f t="shared" si="69"/>
        <v xml:space="preserve"> </v>
      </c>
      <c r="Q425" s="83" t="str">
        <f t="shared" si="64"/>
        <v xml:space="preserve"> </v>
      </c>
      <c r="R425" s="82" t="str">
        <f t="shared" si="65"/>
        <v xml:space="preserve"> </v>
      </c>
      <c r="S425" s="82" t="str">
        <f t="shared" si="66"/>
        <v xml:space="preserve"> </v>
      </c>
      <c r="T425" s="84" t="str">
        <f t="shared" si="67"/>
        <v xml:space="preserve"> </v>
      </c>
      <c r="U425" s="77"/>
      <c r="V425" s="78"/>
      <c r="Z425" s="80"/>
      <c r="AA425" s="80"/>
      <c r="AB425" s="80"/>
    </row>
    <row r="426" spans="1:28" s="79" customFormat="1" ht="15" customHeight="1" x14ac:dyDescent="0.2">
      <c r="A426" s="46"/>
      <c r="B426" s="47"/>
      <c r="C426" s="48"/>
      <c r="D426" s="48"/>
      <c r="E426" s="58"/>
      <c r="F426" s="50"/>
      <c r="G426" s="94" t="str">
        <f t="shared" si="60"/>
        <v xml:space="preserve"> </v>
      </c>
      <c r="H426" s="88" t="str">
        <f t="shared" si="61"/>
        <v xml:space="preserve"> </v>
      </c>
      <c r="I426" s="90"/>
      <c r="J426" s="81"/>
      <c r="K426" s="51"/>
      <c r="L426" s="96" t="str">
        <f t="shared" si="68"/>
        <v xml:space="preserve"> </v>
      </c>
      <c r="M426" s="64" t="str">
        <f>IF(E426=0," ",IF(D426="Hayır",VLOOKUP(H426,Katsayı!$A$1:$B$197,2),IF(D426="Evet",VLOOKUP(H426,Katsayı!$A$199:$B$235,2),0)))</f>
        <v xml:space="preserve"> </v>
      </c>
      <c r="N426" s="82" t="str">
        <f t="shared" si="62"/>
        <v xml:space="preserve"> </v>
      </c>
      <c r="O426" s="83" t="str">
        <f t="shared" si="63"/>
        <v xml:space="preserve"> </v>
      </c>
      <c r="P426" s="83" t="str">
        <f t="shared" si="69"/>
        <v xml:space="preserve"> </v>
      </c>
      <c r="Q426" s="83" t="str">
        <f t="shared" si="64"/>
        <v xml:space="preserve"> </v>
      </c>
      <c r="R426" s="82" t="str">
        <f t="shared" si="65"/>
        <v xml:space="preserve"> </v>
      </c>
      <c r="S426" s="82" t="str">
        <f t="shared" si="66"/>
        <v xml:space="preserve"> </v>
      </c>
      <c r="T426" s="84" t="str">
        <f t="shared" si="67"/>
        <v xml:space="preserve"> </v>
      </c>
      <c r="U426" s="77"/>
      <c r="V426" s="78"/>
      <c r="Z426" s="80"/>
      <c r="AA426" s="80"/>
      <c r="AB426" s="80"/>
    </row>
    <row r="427" spans="1:28" s="79" customFormat="1" ht="15" customHeight="1" x14ac:dyDescent="0.2">
      <c r="A427" s="46"/>
      <c r="B427" s="47"/>
      <c r="C427" s="48"/>
      <c r="D427" s="48"/>
      <c r="E427" s="58"/>
      <c r="F427" s="50"/>
      <c r="G427" s="94" t="str">
        <f t="shared" si="60"/>
        <v xml:space="preserve"> </v>
      </c>
      <c r="H427" s="88" t="str">
        <f t="shared" si="61"/>
        <v xml:space="preserve"> </v>
      </c>
      <c r="I427" s="90"/>
      <c r="J427" s="81"/>
      <c r="K427" s="51"/>
      <c r="L427" s="96" t="str">
        <f t="shared" si="68"/>
        <v xml:space="preserve"> </v>
      </c>
      <c r="M427" s="64" t="str">
        <f>IF(E427=0," ",IF(D427="Hayır",VLOOKUP(H427,Katsayı!$A$1:$B$197,2),IF(D427="Evet",VLOOKUP(H427,Katsayı!$A$199:$B$235,2),0)))</f>
        <v xml:space="preserve"> </v>
      </c>
      <c r="N427" s="82" t="str">
        <f t="shared" si="62"/>
        <v xml:space="preserve"> </v>
      </c>
      <c r="O427" s="83" t="str">
        <f t="shared" si="63"/>
        <v xml:space="preserve"> </v>
      </c>
      <c r="P427" s="83" t="str">
        <f t="shared" si="69"/>
        <v xml:space="preserve"> </v>
      </c>
      <c r="Q427" s="83" t="str">
        <f t="shared" si="64"/>
        <v xml:space="preserve"> </v>
      </c>
      <c r="R427" s="82" t="str">
        <f t="shared" si="65"/>
        <v xml:space="preserve"> </v>
      </c>
      <c r="S427" s="82" t="str">
        <f t="shared" si="66"/>
        <v xml:space="preserve"> </v>
      </c>
      <c r="T427" s="84" t="str">
        <f t="shared" si="67"/>
        <v xml:space="preserve"> </v>
      </c>
      <c r="U427" s="77"/>
      <c r="V427" s="78"/>
      <c r="Z427" s="80"/>
      <c r="AA427" s="80"/>
      <c r="AB427" s="80"/>
    </row>
    <row r="428" spans="1:28" s="79" customFormat="1" ht="15" customHeight="1" x14ac:dyDescent="0.2">
      <c r="A428" s="46"/>
      <c r="B428" s="47"/>
      <c r="C428" s="48"/>
      <c r="D428" s="48"/>
      <c r="E428" s="58"/>
      <c r="F428" s="50"/>
      <c r="G428" s="94" t="str">
        <f t="shared" si="60"/>
        <v xml:space="preserve"> </v>
      </c>
      <c r="H428" s="88" t="str">
        <f t="shared" si="61"/>
        <v xml:space="preserve"> </v>
      </c>
      <c r="I428" s="90"/>
      <c r="J428" s="81"/>
      <c r="K428" s="51"/>
      <c r="L428" s="96" t="str">
        <f t="shared" si="68"/>
        <v xml:space="preserve"> </v>
      </c>
      <c r="M428" s="64" t="str">
        <f>IF(E428=0," ",IF(D428="Hayır",VLOOKUP(H428,Katsayı!$A$1:$B$197,2),IF(D428="Evet",VLOOKUP(H428,Katsayı!$A$199:$B$235,2),0)))</f>
        <v xml:space="preserve"> </v>
      </c>
      <c r="N428" s="82" t="str">
        <f t="shared" si="62"/>
        <v xml:space="preserve"> </v>
      </c>
      <c r="O428" s="83" t="str">
        <f t="shared" si="63"/>
        <v xml:space="preserve"> </v>
      </c>
      <c r="P428" s="83" t="str">
        <f t="shared" si="69"/>
        <v xml:space="preserve"> </v>
      </c>
      <c r="Q428" s="83" t="str">
        <f t="shared" si="64"/>
        <v xml:space="preserve"> </v>
      </c>
      <c r="R428" s="82" t="str">
        <f t="shared" si="65"/>
        <v xml:space="preserve"> </v>
      </c>
      <c r="S428" s="82" t="str">
        <f t="shared" si="66"/>
        <v xml:space="preserve"> </v>
      </c>
      <c r="T428" s="84" t="str">
        <f t="shared" si="67"/>
        <v xml:space="preserve"> </v>
      </c>
      <c r="U428" s="77"/>
      <c r="V428" s="78"/>
      <c r="Z428" s="80"/>
      <c r="AA428" s="80"/>
      <c r="AB428" s="80"/>
    </row>
    <row r="429" spans="1:28" s="79" customFormat="1" ht="15" customHeight="1" x14ac:dyDescent="0.2">
      <c r="A429" s="46"/>
      <c r="B429" s="47"/>
      <c r="C429" s="48"/>
      <c r="D429" s="48"/>
      <c r="E429" s="58"/>
      <c r="F429" s="50"/>
      <c r="G429" s="94" t="str">
        <f t="shared" si="60"/>
        <v xml:space="preserve"> </v>
      </c>
      <c r="H429" s="88" t="str">
        <f t="shared" si="61"/>
        <v xml:space="preserve"> </v>
      </c>
      <c r="I429" s="90"/>
      <c r="J429" s="81"/>
      <c r="K429" s="51"/>
      <c r="L429" s="96" t="str">
        <f t="shared" si="68"/>
        <v xml:space="preserve"> </v>
      </c>
      <c r="M429" s="64" t="str">
        <f>IF(E429=0," ",IF(D429="Hayır",VLOOKUP(H429,Katsayı!$A$1:$B$197,2),IF(D429="Evet",VLOOKUP(H429,Katsayı!$A$199:$B$235,2),0)))</f>
        <v xml:space="preserve"> </v>
      </c>
      <c r="N429" s="82" t="str">
        <f t="shared" si="62"/>
        <v xml:space="preserve"> </v>
      </c>
      <c r="O429" s="83" t="str">
        <f t="shared" si="63"/>
        <v xml:space="preserve"> </v>
      </c>
      <c r="P429" s="83" t="str">
        <f t="shared" si="69"/>
        <v xml:space="preserve"> </v>
      </c>
      <c r="Q429" s="83" t="str">
        <f t="shared" si="64"/>
        <v xml:space="preserve"> </v>
      </c>
      <c r="R429" s="82" t="str">
        <f t="shared" si="65"/>
        <v xml:space="preserve"> </v>
      </c>
      <c r="S429" s="82" t="str">
        <f t="shared" si="66"/>
        <v xml:space="preserve"> </v>
      </c>
      <c r="T429" s="84" t="str">
        <f t="shared" si="67"/>
        <v xml:space="preserve"> </v>
      </c>
      <c r="U429" s="77"/>
      <c r="V429" s="78"/>
      <c r="Z429" s="80"/>
      <c r="AA429" s="80"/>
      <c r="AB429" s="80"/>
    </row>
    <row r="430" spans="1:28" s="79" customFormat="1" ht="15" customHeight="1" x14ac:dyDescent="0.2">
      <c r="A430" s="46"/>
      <c r="B430" s="47"/>
      <c r="C430" s="48"/>
      <c r="D430" s="48"/>
      <c r="E430" s="58"/>
      <c r="F430" s="50"/>
      <c r="G430" s="94" t="str">
        <f t="shared" si="60"/>
        <v xml:space="preserve"> </v>
      </c>
      <c r="H430" s="88" t="str">
        <f t="shared" si="61"/>
        <v xml:space="preserve"> </v>
      </c>
      <c r="I430" s="90"/>
      <c r="J430" s="81"/>
      <c r="K430" s="51"/>
      <c r="L430" s="96" t="str">
        <f t="shared" si="68"/>
        <v xml:space="preserve"> </v>
      </c>
      <c r="M430" s="64" t="str">
        <f>IF(E430=0," ",IF(D430="Hayır",VLOOKUP(H430,Katsayı!$A$1:$B$197,2),IF(D430="Evet",VLOOKUP(H430,Katsayı!$A$199:$B$235,2),0)))</f>
        <v xml:space="preserve"> </v>
      </c>
      <c r="N430" s="82" t="str">
        <f t="shared" si="62"/>
        <v xml:space="preserve"> </v>
      </c>
      <c r="O430" s="83" t="str">
        <f t="shared" si="63"/>
        <v xml:space="preserve"> </v>
      </c>
      <c r="P430" s="83" t="str">
        <f t="shared" si="69"/>
        <v xml:space="preserve"> </v>
      </c>
      <c r="Q430" s="83" t="str">
        <f t="shared" si="64"/>
        <v xml:space="preserve"> </v>
      </c>
      <c r="R430" s="82" t="str">
        <f t="shared" si="65"/>
        <v xml:space="preserve"> </v>
      </c>
      <c r="S430" s="82" t="str">
        <f t="shared" si="66"/>
        <v xml:space="preserve"> </v>
      </c>
      <c r="T430" s="84" t="str">
        <f t="shared" si="67"/>
        <v xml:space="preserve"> </v>
      </c>
      <c r="U430" s="77"/>
      <c r="V430" s="78"/>
      <c r="Z430" s="80"/>
      <c r="AA430" s="80"/>
      <c r="AB430" s="80"/>
    </row>
    <row r="431" spans="1:28" s="79" customFormat="1" ht="15" customHeight="1" x14ac:dyDescent="0.2">
      <c r="A431" s="46"/>
      <c r="B431" s="47"/>
      <c r="C431" s="48"/>
      <c r="D431" s="48"/>
      <c r="E431" s="58"/>
      <c r="F431" s="50"/>
      <c r="G431" s="94" t="str">
        <f t="shared" si="60"/>
        <v xml:space="preserve"> </v>
      </c>
      <c r="H431" s="88" t="str">
        <f t="shared" si="61"/>
        <v xml:space="preserve"> </v>
      </c>
      <c r="I431" s="90"/>
      <c r="J431" s="81"/>
      <c r="K431" s="51"/>
      <c r="L431" s="96" t="str">
        <f t="shared" si="68"/>
        <v xml:space="preserve"> </v>
      </c>
      <c r="M431" s="64" t="str">
        <f>IF(E431=0," ",IF(D431="Hayır",VLOOKUP(H431,Katsayı!$A$1:$B$197,2),IF(D431="Evet",VLOOKUP(H431,Katsayı!$A$199:$B$235,2),0)))</f>
        <v xml:space="preserve"> </v>
      </c>
      <c r="N431" s="82" t="str">
        <f t="shared" si="62"/>
        <v xml:space="preserve"> </v>
      </c>
      <c r="O431" s="83" t="str">
        <f t="shared" si="63"/>
        <v xml:space="preserve"> </v>
      </c>
      <c r="P431" s="83" t="str">
        <f t="shared" si="69"/>
        <v xml:space="preserve"> </v>
      </c>
      <c r="Q431" s="83" t="str">
        <f t="shared" si="64"/>
        <v xml:space="preserve"> </v>
      </c>
      <c r="R431" s="82" t="str">
        <f t="shared" si="65"/>
        <v xml:space="preserve"> </v>
      </c>
      <c r="S431" s="82" t="str">
        <f t="shared" si="66"/>
        <v xml:space="preserve"> </v>
      </c>
      <c r="T431" s="84" t="str">
        <f t="shared" si="67"/>
        <v xml:space="preserve"> </v>
      </c>
      <c r="U431" s="77"/>
      <c r="V431" s="78"/>
      <c r="Z431" s="80"/>
      <c r="AA431" s="80"/>
      <c r="AB431" s="80"/>
    </row>
    <row r="432" spans="1:28" s="79" customFormat="1" ht="15" customHeight="1" x14ac:dyDescent="0.2">
      <c r="A432" s="46"/>
      <c r="B432" s="47"/>
      <c r="C432" s="48"/>
      <c r="D432" s="48"/>
      <c r="E432" s="58"/>
      <c r="F432" s="50"/>
      <c r="G432" s="94" t="str">
        <f t="shared" si="60"/>
        <v xml:space="preserve"> </v>
      </c>
      <c r="H432" s="88" t="str">
        <f t="shared" si="61"/>
        <v xml:space="preserve"> </v>
      </c>
      <c r="I432" s="90"/>
      <c r="J432" s="81"/>
      <c r="K432" s="51"/>
      <c r="L432" s="96" t="str">
        <f t="shared" si="68"/>
        <v xml:space="preserve"> </v>
      </c>
      <c r="M432" s="64" t="str">
        <f>IF(E432=0," ",IF(D432="Hayır",VLOOKUP(H432,Katsayı!$A$1:$B$197,2),IF(D432="Evet",VLOOKUP(H432,Katsayı!$A$199:$B$235,2),0)))</f>
        <v xml:space="preserve"> </v>
      </c>
      <c r="N432" s="82" t="str">
        <f t="shared" si="62"/>
        <v xml:space="preserve"> </v>
      </c>
      <c r="O432" s="83" t="str">
        <f t="shared" si="63"/>
        <v xml:space="preserve"> </v>
      </c>
      <c r="P432" s="83" t="str">
        <f t="shared" si="69"/>
        <v xml:space="preserve"> </v>
      </c>
      <c r="Q432" s="83" t="str">
        <f t="shared" si="64"/>
        <v xml:space="preserve"> </v>
      </c>
      <c r="R432" s="82" t="str">
        <f t="shared" si="65"/>
        <v xml:space="preserve"> </v>
      </c>
      <c r="S432" s="82" t="str">
        <f t="shared" si="66"/>
        <v xml:space="preserve"> </v>
      </c>
      <c r="T432" s="84" t="str">
        <f t="shared" si="67"/>
        <v xml:space="preserve"> </v>
      </c>
      <c r="U432" s="77"/>
      <c r="V432" s="78"/>
      <c r="Z432" s="80"/>
      <c r="AA432" s="80"/>
      <c r="AB432" s="80"/>
    </row>
    <row r="433" spans="1:28" s="79" customFormat="1" ht="15" customHeight="1" x14ac:dyDescent="0.2">
      <c r="A433" s="46"/>
      <c r="B433" s="47"/>
      <c r="C433" s="48"/>
      <c r="D433" s="48"/>
      <c r="E433" s="58"/>
      <c r="F433" s="50"/>
      <c r="G433" s="94" t="str">
        <f t="shared" si="60"/>
        <v xml:space="preserve"> </v>
      </c>
      <c r="H433" s="88" t="str">
        <f t="shared" si="61"/>
        <v xml:space="preserve"> </v>
      </c>
      <c r="I433" s="90"/>
      <c r="J433" s="81"/>
      <c r="K433" s="51"/>
      <c r="L433" s="96" t="str">
        <f t="shared" si="68"/>
        <v xml:space="preserve"> </v>
      </c>
      <c r="M433" s="64" t="str">
        <f>IF(E433=0," ",IF(D433="Hayır",VLOOKUP(H433,Katsayı!$A$1:$B$197,2),IF(D433="Evet",VLOOKUP(H433,Katsayı!$A$199:$B$235,2),0)))</f>
        <v xml:space="preserve"> </v>
      </c>
      <c r="N433" s="82" t="str">
        <f t="shared" si="62"/>
        <v xml:space="preserve"> </v>
      </c>
      <c r="O433" s="83" t="str">
        <f t="shared" si="63"/>
        <v xml:space="preserve"> </v>
      </c>
      <c r="P433" s="83" t="str">
        <f t="shared" si="69"/>
        <v xml:space="preserve"> </v>
      </c>
      <c r="Q433" s="83" t="str">
        <f t="shared" si="64"/>
        <v xml:space="preserve"> </v>
      </c>
      <c r="R433" s="82" t="str">
        <f t="shared" si="65"/>
        <v xml:space="preserve"> </v>
      </c>
      <c r="S433" s="82" t="str">
        <f t="shared" si="66"/>
        <v xml:space="preserve"> </v>
      </c>
      <c r="T433" s="84" t="str">
        <f t="shared" si="67"/>
        <v xml:space="preserve"> </v>
      </c>
      <c r="U433" s="77"/>
      <c r="V433" s="78"/>
      <c r="Z433" s="80"/>
      <c r="AA433" s="80"/>
      <c r="AB433" s="80"/>
    </row>
    <row r="434" spans="1:28" s="79" customFormat="1" ht="15" customHeight="1" x14ac:dyDescent="0.2">
      <c r="A434" s="46"/>
      <c r="B434" s="47"/>
      <c r="C434" s="48"/>
      <c r="D434" s="48"/>
      <c r="E434" s="58"/>
      <c r="F434" s="50"/>
      <c r="G434" s="94" t="str">
        <f t="shared" si="60"/>
        <v xml:space="preserve"> </v>
      </c>
      <c r="H434" s="88" t="str">
        <f t="shared" si="61"/>
        <v xml:space="preserve"> </v>
      </c>
      <c r="I434" s="90"/>
      <c r="J434" s="81"/>
      <c r="K434" s="51"/>
      <c r="L434" s="96" t="str">
        <f t="shared" si="68"/>
        <v xml:space="preserve"> </v>
      </c>
      <c r="M434" s="64" t="str">
        <f>IF(E434=0," ",IF(D434="Hayır",VLOOKUP(H434,Katsayı!$A$1:$B$197,2),IF(D434="Evet",VLOOKUP(H434,Katsayı!$A$199:$B$235,2),0)))</f>
        <v xml:space="preserve"> </v>
      </c>
      <c r="N434" s="82" t="str">
        <f t="shared" si="62"/>
        <v xml:space="preserve"> </v>
      </c>
      <c r="O434" s="83" t="str">
        <f t="shared" si="63"/>
        <v xml:space="preserve"> </v>
      </c>
      <c r="P434" s="83" t="str">
        <f t="shared" si="69"/>
        <v xml:space="preserve"> </v>
      </c>
      <c r="Q434" s="83" t="str">
        <f t="shared" si="64"/>
        <v xml:space="preserve"> </v>
      </c>
      <c r="R434" s="82" t="str">
        <f t="shared" si="65"/>
        <v xml:space="preserve"> </v>
      </c>
      <c r="S434" s="82" t="str">
        <f t="shared" si="66"/>
        <v xml:space="preserve"> </v>
      </c>
      <c r="T434" s="84" t="str">
        <f t="shared" si="67"/>
        <v xml:space="preserve"> </v>
      </c>
      <c r="U434" s="77"/>
      <c r="V434" s="78"/>
      <c r="Z434" s="80"/>
      <c r="AA434" s="80"/>
      <c r="AB434" s="80"/>
    </row>
    <row r="435" spans="1:28" s="79" customFormat="1" ht="15" customHeight="1" x14ac:dyDescent="0.2">
      <c r="A435" s="46"/>
      <c r="B435" s="47"/>
      <c r="C435" s="48"/>
      <c r="D435" s="48"/>
      <c r="E435" s="58"/>
      <c r="F435" s="49"/>
      <c r="G435" s="94" t="str">
        <f t="shared" si="60"/>
        <v xml:space="preserve"> </v>
      </c>
      <c r="H435" s="88" t="str">
        <f t="shared" si="61"/>
        <v xml:space="preserve"> </v>
      </c>
      <c r="I435" s="90"/>
      <c r="J435" s="81"/>
      <c r="K435" s="51"/>
      <c r="L435" s="96" t="str">
        <f t="shared" si="68"/>
        <v xml:space="preserve"> </v>
      </c>
      <c r="M435" s="64" t="str">
        <f>IF(E435=0," ",IF(D435="Hayır",VLOOKUP(H435,Katsayı!$A$1:$B$197,2),IF(D435="Evet",VLOOKUP(H435,Katsayı!$A$199:$B$235,2),0)))</f>
        <v xml:space="preserve"> </v>
      </c>
      <c r="N435" s="82" t="str">
        <f t="shared" si="62"/>
        <v xml:space="preserve"> </v>
      </c>
      <c r="O435" s="83" t="str">
        <f t="shared" si="63"/>
        <v xml:space="preserve"> </v>
      </c>
      <c r="P435" s="83" t="str">
        <f t="shared" si="69"/>
        <v xml:space="preserve"> </v>
      </c>
      <c r="Q435" s="83" t="str">
        <f t="shared" si="64"/>
        <v xml:space="preserve"> </v>
      </c>
      <c r="R435" s="82" t="str">
        <f t="shared" si="65"/>
        <v xml:space="preserve"> </v>
      </c>
      <c r="S435" s="82" t="str">
        <f t="shared" si="66"/>
        <v xml:space="preserve"> </v>
      </c>
      <c r="T435" s="84" t="str">
        <f t="shared" si="67"/>
        <v xml:space="preserve"> </v>
      </c>
      <c r="U435" s="77"/>
      <c r="V435" s="78"/>
      <c r="Z435" s="80"/>
      <c r="AA435" s="80"/>
      <c r="AB435" s="80"/>
    </row>
    <row r="436" spans="1:28" s="79" customFormat="1" ht="15" customHeight="1" x14ac:dyDescent="0.2">
      <c r="A436" s="46"/>
      <c r="B436" s="47"/>
      <c r="C436" s="48"/>
      <c r="D436" s="48"/>
      <c r="E436" s="58"/>
      <c r="F436" s="49"/>
      <c r="G436" s="94" t="str">
        <f t="shared" si="60"/>
        <v xml:space="preserve"> </v>
      </c>
      <c r="H436" s="88" t="str">
        <f t="shared" si="61"/>
        <v xml:space="preserve"> </v>
      </c>
      <c r="I436" s="90"/>
      <c r="J436" s="81"/>
      <c r="K436" s="51"/>
      <c r="L436" s="96" t="str">
        <f t="shared" si="68"/>
        <v xml:space="preserve"> </v>
      </c>
      <c r="M436" s="64" t="str">
        <f>IF(E436=0," ",IF(D436="Hayır",VLOOKUP(H436,Katsayı!$A$1:$B$197,2),IF(D436="Evet",VLOOKUP(H436,Katsayı!$A$199:$B$235,2),0)))</f>
        <v xml:space="preserve"> </v>
      </c>
      <c r="N436" s="82" t="str">
        <f t="shared" si="62"/>
        <v xml:space="preserve"> </v>
      </c>
      <c r="O436" s="83" t="str">
        <f t="shared" si="63"/>
        <v xml:space="preserve"> </v>
      </c>
      <c r="P436" s="83" t="str">
        <f t="shared" si="69"/>
        <v xml:space="preserve"> </v>
      </c>
      <c r="Q436" s="83" t="str">
        <f t="shared" si="64"/>
        <v xml:space="preserve"> </v>
      </c>
      <c r="R436" s="82" t="str">
        <f t="shared" si="65"/>
        <v xml:space="preserve"> </v>
      </c>
      <c r="S436" s="82" t="str">
        <f t="shared" si="66"/>
        <v xml:space="preserve"> </v>
      </c>
      <c r="T436" s="84" t="str">
        <f t="shared" si="67"/>
        <v xml:space="preserve"> </v>
      </c>
      <c r="U436" s="77"/>
      <c r="V436" s="78"/>
      <c r="Z436" s="80"/>
      <c r="AA436" s="80"/>
      <c r="AB436" s="80"/>
    </row>
    <row r="437" spans="1:28" s="79" customFormat="1" ht="15" customHeight="1" x14ac:dyDescent="0.2">
      <c r="A437" s="46"/>
      <c r="B437" s="85"/>
      <c r="C437" s="48"/>
      <c r="D437" s="48"/>
      <c r="E437" s="86"/>
      <c r="F437" s="49"/>
      <c r="G437" s="94" t="str">
        <f t="shared" si="60"/>
        <v xml:space="preserve"> </v>
      </c>
      <c r="H437" s="88" t="str">
        <f t="shared" si="61"/>
        <v xml:space="preserve"> </v>
      </c>
      <c r="I437" s="90"/>
      <c r="J437" s="87"/>
      <c r="K437" s="51"/>
      <c r="L437" s="96" t="str">
        <f t="shared" si="68"/>
        <v xml:space="preserve"> </v>
      </c>
      <c r="M437" s="64" t="str">
        <f>IF(E437=0," ",IF(D437="Hayır",VLOOKUP(H437,Katsayı!$A$1:$B$197,2),IF(D437="Evet",VLOOKUP(H437,Katsayı!$A$199:$B$235,2),0)))</f>
        <v xml:space="preserve"> </v>
      </c>
      <c r="N437" s="82" t="str">
        <f t="shared" si="62"/>
        <v xml:space="preserve"> </v>
      </c>
      <c r="O437" s="83" t="str">
        <f t="shared" si="63"/>
        <v xml:space="preserve"> </v>
      </c>
      <c r="P437" s="83" t="str">
        <f t="shared" si="69"/>
        <v xml:space="preserve"> </v>
      </c>
      <c r="Q437" s="83" t="str">
        <f t="shared" si="64"/>
        <v xml:space="preserve"> </v>
      </c>
      <c r="R437" s="82" t="str">
        <f t="shared" si="65"/>
        <v xml:space="preserve"> </v>
      </c>
      <c r="S437" s="82" t="str">
        <f t="shared" si="66"/>
        <v xml:space="preserve"> </v>
      </c>
      <c r="T437" s="84" t="str">
        <f t="shared" si="67"/>
        <v xml:space="preserve"> </v>
      </c>
      <c r="U437" s="77"/>
      <c r="V437" s="78"/>
      <c r="Z437" s="80"/>
      <c r="AA437" s="80"/>
      <c r="AB437" s="80"/>
    </row>
    <row r="438" spans="1:28" s="79" customFormat="1" ht="15" customHeight="1" x14ac:dyDescent="0.2">
      <c r="A438" s="46"/>
      <c r="B438" s="85"/>
      <c r="C438" s="48"/>
      <c r="D438" s="48"/>
      <c r="E438" s="86"/>
      <c r="F438" s="49"/>
      <c r="G438" s="94" t="str">
        <f t="shared" si="60"/>
        <v xml:space="preserve"> </v>
      </c>
      <c r="H438" s="88" t="str">
        <f t="shared" si="61"/>
        <v xml:space="preserve"> </v>
      </c>
      <c r="I438" s="90"/>
      <c r="J438" s="87"/>
      <c r="K438" s="51"/>
      <c r="L438" s="96" t="str">
        <f t="shared" si="68"/>
        <v xml:space="preserve"> </v>
      </c>
      <c r="M438" s="64" t="str">
        <f>IF(E438=0," ",IF(D438="Hayır",VLOOKUP(H438,Katsayı!$A$1:$B$197,2),IF(D438="Evet",VLOOKUP(H438,Katsayı!$A$199:$B$235,2),0)))</f>
        <v xml:space="preserve"> </v>
      </c>
      <c r="N438" s="82" t="str">
        <f t="shared" si="62"/>
        <v xml:space="preserve"> </v>
      </c>
      <c r="O438" s="83" t="str">
        <f t="shared" si="63"/>
        <v xml:space="preserve"> </v>
      </c>
      <c r="P438" s="83" t="str">
        <f t="shared" si="69"/>
        <v xml:space="preserve"> </v>
      </c>
      <c r="Q438" s="83" t="str">
        <f t="shared" si="64"/>
        <v xml:space="preserve"> </v>
      </c>
      <c r="R438" s="82" t="str">
        <f t="shared" si="65"/>
        <v xml:space="preserve"> </v>
      </c>
      <c r="S438" s="82" t="str">
        <f t="shared" si="66"/>
        <v xml:space="preserve"> </v>
      </c>
      <c r="T438" s="84" t="str">
        <f t="shared" si="67"/>
        <v xml:space="preserve"> </v>
      </c>
      <c r="U438" s="77"/>
      <c r="V438" s="78"/>
      <c r="Z438" s="80"/>
      <c r="AA438" s="80"/>
      <c r="AB438" s="80"/>
    </row>
    <row r="439" spans="1:28" s="79" customFormat="1" ht="15" customHeight="1" x14ac:dyDescent="0.2">
      <c r="A439" s="46"/>
      <c r="B439" s="85"/>
      <c r="C439" s="48"/>
      <c r="D439" s="48"/>
      <c r="E439" s="86"/>
      <c r="F439" s="49"/>
      <c r="G439" s="94" t="str">
        <f t="shared" si="60"/>
        <v xml:space="preserve"> </v>
      </c>
      <c r="H439" s="88" t="str">
        <f t="shared" si="61"/>
        <v xml:space="preserve"> </v>
      </c>
      <c r="I439" s="90"/>
      <c r="J439" s="87"/>
      <c r="K439" s="51"/>
      <c r="L439" s="96" t="str">
        <f t="shared" si="68"/>
        <v xml:space="preserve"> </v>
      </c>
      <c r="M439" s="64" t="str">
        <f>IF(E439=0," ",IF(D439="Hayır",VLOOKUP(H439,Katsayı!$A$1:$B$197,2),IF(D439="Evet",VLOOKUP(H439,Katsayı!$A$199:$B$235,2),0)))</f>
        <v xml:space="preserve"> </v>
      </c>
      <c r="N439" s="82" t="str">
        <f t="shared" si="62"/>
        <v xml:space="preserve"> </v>
      </c>
      <c r="O439" s="83" t="str">
        <f t="shared" si="63"/>
        <v xml:space="preserve"> </v>
      </c>
      <c r="P439" s="83" t="str">
        <f t="shared" si="69"/>
        <v xml:space="preserve"> </v>
      </c>
      <c r="Q439" s="83" t="str">
        <f t="shared" si="64"/>
        <v xml:space="preserve"> </v>
      </c>
      <c r="R439" s="82" t="str">
        <f t="shared" si="65"/>
        <v xml:space="preserve"> </v>
      </c>
      <c r="S439" s="82" t="str">
        <f t="shared" si="66"/>
        <v xml:space="preserve"> </v>
      </c>
      <c r="T439" s="84" t="str">
        <f t="shared" si="67"/>
        <v xml:space="preserve"> </v>
      </c>
      <c r="U439" s="77"/>
      <c r="V439" s="78"/>
      <c r="Z439" s="80"/>
      <c r="AA439" s="80"/>
      <c r="AB439" s="80"/>
    </row>
    <row r="440" spans="1:28" s="79" customFormat="1" ht="15" customHeight="1" x14ac:dyDescent="0.2">
      <c r="A440" s="46"/>
      <c r="B440" s="85"/>
      <c r="C440" s="48"/>
      <c r="D440" s="48"/>
      <c r="E440" s="86"/>
      <c r="F440" s="49"/>
      <c r="G440" s="94" t="str">
        <f t="shared" si="60"/>
        <v xml:space="preserve"> </v>
      </c>
      <c r="H440" s="88" t="str">
        <f t="shared" si="61"/>
        <v xml:space="preserve"> </v>
      </c>
      <c r="I440" s="90"/>
      <c r="J440" s="87"/>
      <c r="K440" s="51"/>
      <c r="L440" s="96" t="str">
        <f t="shared" si="68"/>
        <v xml:space="preserve"> </v>
      </c>
      <c r="M440" s="64" t="str">
        <f>IF(E440=0," ",IF(D440="Hayır",VLOOKUP(H440,Katsayı!$A$1:$B$197,2),IF(D440="Evet",VLOOKUP(H440,Katsayı!$A$199:$B$235,2),0)))</f>
        <v xml:space="preserve"> </v>
      </c>
      <c r="N440" s="82" t="str">
        <f t="shared" si="62"/>
        <v xml:space="preserve"> </v>
      </c>
      <c r="O440" s="83" t="str">
        <f t="shared" si="63"/>
        <v xml:space="preserve"> </v>
      </c>
      <c r="P440" s="83" t="str">
        <f t="shared" si="69"/>
        <v xml:space="preserve"> </v>
      </c>
      <c r="Q440" s="83" t="str">
        <f t="shared" si="64"/>
        <v xml:space="preserve"> </v>
      </c>
      <c r="R440" s="82" t="str">
        <f t="shared" si="65"/>
        <v xml:space="preserve"> </v>
      </c>
      <c r="S440" s="82" t="str">
        <f t="shared" si="66"/>
        <v xml:space="preserve"> </v>
      </c>
      <c r="T440" s="84" t="str">
        <f t="shared" si="67"/>
        <v xml:space="preserve"> </v>
      </c>
      <c r="U440" s="77"/>
      <c r="V440" s="78"/>
      <c r="Z440" s="80"/>
      <c r="AA440" s="80"/>
      <c r="AB440" s="80"/>
    </row>
    <row r="441" spans="1:28" s="79" customFormat="1" ht="15" customHeight="1" x14ac:dyDescent="0.2">
      <c r="A441" s="46"/>
      <c r="B441" s="85"/>
      <c r="C441" s="48"/>
      <c r="D441" s="48"/>
      <c r="E441" s="86"/>
      <c r="F441" s="49"/>
      <c r="G441" s="94" t="str">
        <f t="shared" si="60"/>
        <v xml:space="preserve"> </v>
      </c>
      <c r="H441" s="88" t="str">
        <f t="shared" si="61"/>
        <v xml:space="preserve"> </v>
      </c>
      <c r="I441" s="90"/>
      <c r="J441" s="87"/>
      <c r="K441" s="51"/>
      <c r="L441" s="96" t="str">
        <f t="shared" si="68"/>
        <v xml:space="preserve"> </v>
      </c>
      <c r="M441" s="64" t="str">
        <f>IF(E441=0," ",IF(D441="Hayır",VLOOKUP(H441,Katsayı!$A$1:$B$197,2),IF(D441="Evet",VLOOKUP(H441,Katsayı!$A$199:$B$235,2),0)))</f>
        <v xml:space="preserve"> </v>
      </c>
      <c r="N441" s="82" t="str">
        <f t="shared" si="62"/>
        <v xml:space="preserve"> </v>
      </c>
      <c r="O441" s="83" t="str">
        <f t="shared" si="63"/>
        <v xml:space="preserve"> </v>
      </c>
      <c r="P441" s="83" t="str">
        <f t="shared" si="69"/>
        <v xml:space="preserve"> </v>
      </c>
      <c r="Q441" s="83" t="str">
        <f t="shared" si="64"/>
        <v xml:space="preserve"> </v>
      </c>
      <c r="R441" s="82" t="str">
        <f t="shared" si="65"/>
        <v xml:space="preserve"> </v>
      </c>
      <c r="S441" s="82" t="str">
        <f t="shared" si="66"/>
        <v xml:space="preserve"> </v>
      </c>
      <c r="T441" s="84" t="str">
        <f t="shared" si="67"/>
        <v xml:space="preserve"> </v>
      </c>
      <c r="U441" s="77"/>
      <c r="V441" s="78"/>
      <c r="Z441" s="80"/>
      <c r="AA441" s="80"/>
      <c r="AB441" s="80"/>
    </row>
    <row r="442" spans="1:28" s="79" customFormat="1" ht="15" customHeight="1" x14ac:dyDescent="0.2">
      <c r="A442" s="46"/>
      <c r="B442" s="85"/>
      <c r="C442" s="48"/>
      <c r="D442" s="48"/>
      <c r="E442" s="86"/>
      <c r="F442" s="49"/>
      <c r="G442" s="94" t="str">
        <f t="shared" si="60"/>
        <v xml:space="preserve"> </v>
      </c>
      <c r="H442" s="88" t="str">
        <f t="shared" si="61"/>
        <v xml:space="preserve"> </v>
      </c>
      <c r="I442" s="90"/>
      <c r="J442" s="87"/>
      <c r="K442" s="51"/>
      <c r="L442" s="96" t="str">
        <f t="shared" si="68"/>
        <v xml:space="preserve"> </v>
      </c>
      <c r="M442" s="64" t="str">
        <f>IF(E442=0," ",IF(D442="Hayır",VLOOKUP(H442,Katsayı!$A$1:$B$197,2),IF(D442="Evet",VLOOKUP(H442,Katsayı!$A$199:$B$235,2),0)))</f>
        <v xml:space="preserve"> </v>
      </c>
      <c r="N442" s="82" t="str">
        <f t="shared" si="62"/>
        <v xml:space="preserve"> </v>
      </c>
      <c r="O442" s="83" t="str">
        <f t="shared" si="63"/>
        <v xml:space="preserve"> </v>
      </c>
      <c r="P442" s="83" t="str">
        <f t="shared" si="69"/>
        <v xml:space="preserve"> </v>
      </c>
      <c r="Q442" s="83" t="str">
        <f t="shared" si="64"/>
        <v xml:space="preserve"> </v>
      </c>
      <c r="R442" s="82" t="str">
        <f t="shared" si="65"/>
        <v xml:space="preserve"> </v>
      </c>
      <c r="S442" s="82" t="str">
        <f t="shared" si="66"/>
        <v xml:space="preserve"> </v>
      </c>
      <c r="T442" s="84" t="str">
        <f t="shared" si="67"/>
        <v xml:space="preserve"> </v>
      </c>
      <c r="U442" s="77"/>
      <c r="V442" s="78"/>
      <c r="Z442" s="80"/>
      <c r="AA442" s="80"/>
      <c r="AB442" s="80"/>
    </row>
    <row r="443" spans="1:28" s="79" customFormat="1" ht="15" customHeight="1" x14ac:dyDescent="0.2">
      <c r="A443" s="46"/>
      <c r="B443" s="47"/>
      <c r="C443" s="48"/>
      <c r="D443" s="48"/>
      <c r="E443" s="58"/>
      <c r="F443" s="49"/>
      <c r="G443" s="94" t="str">
        <f t="shared" si="60"/>
        <v xml:space="preserve"> </v>
      </c>
      <c r="H443" s="88" t="str">
        <f t="shared" si="61"/>
        <v xml:space="preserve"> </v>
      </c>
      <c r="I443" s="90"/>
      <c r="J443" s="81"/>
      <c r="K443" s="51"/>
      <c r="L443" s="96" t="str">
        <f t="shared" si="68"/>
        <v xml:space="preserve"> </v>
      </c>
      <c r="M443" s="64" t="str">
        <f>IF(E443=0," ",IF(D443="Hayır",VLOOKUP(H443,Katsayı!$A$1:$B$197,2),IF(D443="Evet",VLOOKUP(H443,Katsayı!$A$199:$B$235,2),0)))</f>
        <v xml:space="preserve"> </v>
      </c>
      <c r="N443" s="82" t="str">
        <f t="shared" si="62"/>
        <v xml:space="preserve"> </v>
      </c>
      <c r="O443" s="83" t="str">
        <f t="shared" si="63"/>
        <v xml:space="preserve"> </v>
      </c>
      <c r="P443" s="83" t="str">
        <f t="shared" si="69"/>
        <v xml:space="preserve"> </v>
      </c>
      <c r="Q443" s="83" t="str">
        <f t="shared" si="64"/>
        <v xml:space="preserve"> </v>
      </c>
      <c r="R443" s="82" t="str">
        <f t="shared" si="65"/>
        <v xml:space="preserve"> </v>
      </c>
      <c r="S443" s="82" t="str">
        <f t="shared" si="66"/>
        <v xml:space="preserve"> </v>
      </c>
      <c r="T443" s="84" t="str">
        <f t="shared" si="67"/>
        <v xml:space="preserve"> </v>
      </c>
      <c r="U443" s="77"/>
      <c r="V443" s="78"/>
      <c r="Z443" s="80"/>
      <c r="AA443" s="80"/>
      <c r="AB443" s="80"/>
    </row>
    <row r="444" spans="1:28" s="79" customFormat="1" ht="15" customHeight="1" x14ac:dyDescent="0.2">
      <c r="A444" s="46"/>
      <c r="B444" s="47"/>
      <c r="C444" s="48"/>
      <c r="D444" s="48"/>
      <c r="E444" s="58"/>
      <c r="F444" s="49"/>
      <c r="G444" s="94" t="str">
        <f t="shared" si="60"/>
        <v xml:space="preserve"> </v>
      </c>
      <c r="H444" s="88" t="str">
        <f t="shared" si="61"/>
        <v xml:space="preserve"> </v>
      </c>
      <c r="I444" s="90"/>
      <c r="J444" s="81"/>
      <c r="K444" s="51"/>
      <c r="L444" s="96" t="str">
        <f t="shared" si="68"/>
        <v xml:space="preserve"> </v>
      </c>
      <c r="M444" s="64" t="str">
        <f>IF(E444=0," ",IF(D444="Hayır",VLOOKUP(H444,Katsayı!$A$1:$B$197,2),IF(D444="Evet",VLOOKUP(H444,Katsayı!$A$199:$B$235,2),0)))</f>
        <v xml:space="preserve"> </v>
      </c>
      <c r="N444" s="82" t="str">
        <f t="shared" si="62"/>
        <v xml:space="preserve"> </v>
      </c>
      <c r="O444" s="83" t="str">
        <f t="shared" si="63"/>
        <v xml:space="preserve"> </v>
      </c>
      <c r="P444" s="83" t="str">
        <f t="shared" si="69"/>
        <v xml:space="preserve"> </v>
      </c>
      <c r="Q444" s="83" t="str">
        <f t="shared" si="64"/>
        <v xml:space="preserve"> </v>
      </c>
      <c r="R444" s="82" t="str">
        <f t="shared" si="65"/>
        <v xml:space="preserve"> </v>
      </c>
      <c r="S444" s="82" t="str">
        <f t="shared" si="66"/>
        <v xml:space="preserve"> </v>
      </c>
      <c r="T444" s="84" t="str">
        <f t="shared" si="67"/>
        <v xml:space="preserve"> </v>
      </c>
      <c r="U444" s="77"/>
      <c r="V444" s="78"/>
      <c r="Z444" s="80"/>
      <c r="AA444" s="80"/>
      <c r="AB444" s="80"/>
    </row>
    <row r="445" spans="1:28" s="79" customFormat="1" ht="15" customHeight="1" x14ac:dyDescent="0.2">
      <c r="A445" s="46"/>
      <c r="B445" s="47"/>
      <c r="C445" s="48"/>
      <c r="D445" s="48"/>
      <c r="E445" s="58"/>
      <c r="F445" s="49"/>
      <c r="G445" s="94" t="str">
        <f t="shared" si="60"/>
        <v xml:space="preserve"> </v>
      </c>
      <c r="H445" s="88" t="str">
        <f t="shared" si="61"/>
        <v xml:space="preserve"> </v>
      </c>
      <c r="I445" s="90"/>
      <c r="J445" s="81"/>
      <c r="K445" s="51"/>
      <c r="L445" s="96" t="str">
        <f t="shared" si="68"/>
        <v xml:space="preserve"> </v>
      </c>
      <c r="M445" s="64" t="str">
        <f>IF(E445=0," ",IF(D445="Hayır",VLOOKUP(H445,Katsayı!$A$1:$B$197,2),IF(D445="Evet",VLOOKUP(H445,Katsayı!$A$199:$B$235,2),0)))</f>
        <v xml:space="preserve"> </v>
      </c>
      <c r="N445" s="82" t="str">
        <f t="shared" si="62"/>
        <v xml:space="preserve"> </v>
      </c>
      <c r="O445" s="83" t="str">
        <f t="shared" si="63"/>
        <v xml:space="preserve"> </v>
      </c>
      <c r="P445" s="83" t="str">
        <f t="shared" si="69"/>
        <v xml:space="preserve"> </v>
      </c>
      <c r="Q445" s="83" t="str">
        <f t="shared" si="64"/>
        <v xml:space="preserve"> </v>
      </c>
      <c r="R445" s="82" t="str">
        <f t="shared" si="65"/>
        <v xml:space="preserve"> </v>
      </c>
      <c r="S445" s="82" t="str">
        <f t="shared" si="66"/>
        <v xml:space="preserve"> </v>
      </c>
      <c r="T445" s="84" t="str">
        <f t="shared" si="67"/>
        <v xml:space="preserve"> </v>
      </c>
      <c r="U445" s="77"/>
      <c r="V445" s="78"/>
      <c r="Z445" s="80"/>
      <c r="AA445" s="80"/>
      <c r="AB445" s="80"/>
    </row>
    <row r="446" spans="1:28" s="79" customFormat="1" ht="15" customHeight="1" x14ac:dyDescent="0.2">
      <c r="A446" s="46"/>
      <c r="B446" s="47"/>
      <c r="C446" s="48"/>
      <c r="D446" s="48"/>
      <c r="E446" s="58"/>
      <c r="F446" s="49"/>
      <c r="G446" s="94" t="str">
        <f t="shared" si="60"/>
        <v xml:space="preserve"> </v>
      </c>
      <c r="H446" s="88" t="str">
        <f t="shared" si="61"/>
        <v xml:space="preserve"> </v>
      </c>
      <c r="I446" s="90"/>
      <c r="J446" s="81"/>
      <c r="K446" s="51"/>
      <c r="L446" s="96" t="str">
        <f t="shared" si="68"/>
        <v xml:space="preserve"> </v>
      </c>
      <c r="M446" s="64" t="str">
        <f>IF(E446=0," ",IF(D446="Hayır",VLOOKUP(H446,Katsayı!$A$1:$B$197,2),IF(D446="Evet",VLOOKUP(H446,Katsayı!$A$199:$B$235,2),0)))</f>
        <v xml:space="preserve"> </v>
      </c>
      <c r="N446" s="82" t="str">
        <f t="shared" si="62"/>
        <v xml:space="preserve"> </v>
      </c>
      <c r="O446" s="83" t="str">
        <f t="shared" si="63"/>
        <v xml:space="preserve"> </v>
      </c>
      <c r="P446" s="83" t="str">
        <f t="shared" si="69"/>
        <v xml:space="preserve"> </v>
      </c>
      <c r="Q446" s="83" t="str">
        <f t="shared" si="64"/>
        <v xml:space="preserve"> </v>
      </c>
      <c r="R446" s="82" t="str">
        <f t="shared" si="65"/>
        <v xml:space="preserve"> </v>
      </c>
      <c r="S446" s="82" t="str">
        <f t="shared" si="66"/>
        <v xml:space="preserve"> </v>
      </c>
      <c r="T446" s="84" t="str">
        <f t="shared" si="67"/>
        <v xml:space="preserve"> </v>
      </c>
      <c r="U446" s="77"/>
      <c r="V446" s="78"/>
      <c r="Z446" s="80"/>
      <c r="AA446" s="80"/>
      <c r="AB446" s="80"/>
    </row>
    <row r="447" spans="1:28" s="79" customFormat="1" ht="15" customHeight="1" x14ac:dyDescent="0.2">
      <c r="A447" s="46"/>
      <c r="B447" s="47"/>
      <c r="C447" s="48"/>
      <c r="D447" s="48"/>
      <c r="E447" s="58"/>
      <c r="F447" s="49"/>
      <c r="G447" s="94" t="str">
        <f t="shared" si="60"/>
        <v xml:space="preserve"> </v>
      </c>
      <c r="H447" s="88" t="str">
        <f t="shared" si="61"/>
        <v xml:space="preserve"> </v>
      </c>
      <c r="I447" s="90"/>
      <c r="J447" s="81"/>
      <c r="K447" s="51"/>
      <c r="L447" s="96" t="str">
        <f t="shared" si="68"/>
        <v xml:space="preserve"> </v>
      </c>
      <c r="M447" s="64" t="str">
        <f>IF(E447=0," ",IF(D447="Hayır",VLOOKUP(H447,Katsayı!$A$1:$B$197,2),IF(D447="Evet",VLOOKUP(H447,Katsayı!$A$199:$B$235,2),0)))</f>
        <v xml:space="preserve"> </v>
      </c>
      <c r="N447" s="82" t="str">
        <f t="shared" si="62"/>
        <v xml:space="preserve"> </v>
      </c>
      <c r="O447" s="83" t="str">
        <f t="shared" si="63"/>
        <v xml:space="preserve"> </v>
      </c>
      <c r="P447" s="83" t="str">
        <f t="shared" si="69"/>
        <v xml:space="preserve"> </v>
      </c>
      <c r="Q447" s="83" t="str">
        <f t="shared" si="64"/>
        <v xml:space="preserve"> </v>
      </c>
      <c r="R447" s="82" t="str">
        <f t="shared" si="65"/>
        <v xml:space="preserve"> </v>
      </c>
      <c r="S447" s="82" t="str">
        <f t="shared" si="66"/>
        <v xml:space="preserve"> </v>
      </c>
      <c r="T447" s="84" t="str">
        <f t="shared" si="67"/>
        <v xml:space="preserve"> </v>
      </c>
      <c r="U447" s="77"/>
      <c r="V447" s="78"/>
      <c r="Z447" s="80"/>
      <c r="AA447" s="80"/>
      <c r="AB447" s="80"/>
    </row>
    <row r="448" spans="1:28" s="79" customFormat="1" ht="15" customHeight="1" x14ac:dyDescent="0.2">
      <c r="A448" s="46"/>
      <c r="B448" s="47"/>
      <c r="C448" s="48"/>
      <c r="D448" s="48"/>
      <c r="E448" s="58"/>
      <c r="F448" s="49"/>
      <c r="G448" s="94" t="str">
        <f t="shared" si="60"/>
        <v xml:space="preserve"> </v>
      </c>
      <c r="H448" s="88" t="str">
        <f t="shared" si="61"/>
        <v xml:space="preserve"> </v>
      </c>
      <c r="I448" s="90"/>
      <c r="J448" s="81"/>
      <c r="K448" s="51"/>
      <c r="L448" s="96" t="str">
        <f t="shared" si="68"/>
        <v xml:space="preserve"> </v>
      </c>
      <c r="M448" s="64" t="str">
        <f>IF(E448=0," ",IF(D448="Hayır",VLOOKUP(H448,Katsayı!$A$1:$B$197,2),IF(D448="Evet",VLOOKUP(H448,Katsayı!$A$199:$B$235,2),0)))</f>
        <v xml:space="preserve"> </v>
      </c>
      <c r="N448" s="82" t="str">
        <f t="shared" si="62"/>
        <v xml:space="preserve"> </v>
      </c>
      <c r="O448" s="83" t="str">
        <f t="shared" si="63"/>
        <v xml:space="preserve"> </v>
      </c>
      <c r="P448" s="83" t="str">
        <f t="shared" si="69"/>
        <v xml:space="preserve"> </v>
      </c>
      <c r="Q448" s="83" t="str">
        <f t="shared" si="64"/>
        <v xml:space="preserve"> </v>
      </c>
      <c r="R448" s="82" t="str">
        <f t="shared" si="65"/>
        <v xml:space="preserve"> </v>
      </c>
      <c r="S448" s="82" t="str">
        <f t="shared" si="66"/>
        <v xml:space="preserve"> </v>
      </c>
      <c r="T448" s="84" t="str">
        <f t="shared" si="67"/>
        <v xml:space="preserve"> </v>
      </c>
      <c r="U448" s="77"/>
      <c r="V448" s="78"/>
      <c r="Z448" s="80"/>
      <c r="AA448" s="80"/>
      <c r="AB448" s="80"/>
    </row>
    <row r="449" spans="1:28" s="79" customFormat="1" ht="15" customHeight="1" x14ac:dyDescent="0.2">
      <c r="A449" s="46"/>
      <c r="B449" s="47"/>
      <c r="C449" s="48"/>
      <c r="D449" s="48"/>
      <c r="E449" s="58"/>
      <c r="F449" s="50"/>
      <c r="G449" s="94" t="str">
        <f t="shared" si="60"/>
        <v xml:space="preserve"> </v>
      </c>
      <c r="H449" s="88" t="str">
        <f t="shared" si="61"/>
        <v xml:space="preserve"> </v>
      </c>
      <c r="I449" s="90"/>
      <c r="J449" s="81"/>
      <c r="K449" s="51"/>
      <c r="L449" s="96" t="str">
        <f t="shared" si="68"/>
        <v xml:space="preserve"> </v>
      </c>
      <c r="M449" s="64" t="str">
        <f>IF(E449=0," ",IF(D449="Hayır",VLOOKUP(H449,Katsayı!$A$1:$B$197,2),IF(D449="Evet",VLOOKUP(H449,Katsayı!$A$199:$B$235,2),0)))</f>
        <v xml:space="preserve"> </v>
      </c>
      <c r="N449" s="82" t="str">
        <f t="shared" si="62"/>
        <v xml:space="preserve"> </v>
      </c>
      <c r="O449" s="83" t="str">
        <f t="shared" si="63"/>
        <v xml:space="preserve"> </v>
      </c>
      <c r="P449" s="83" t="str">
        <f t="shared" si="69"/>
        <v xml:space="preserve"> </v>
      </c>
      <c r="Q449" s="83" t="str">
        <f t="shared" si="64"/>
        <v xml:space="preserve"> </v>
      </c>
      <c r="R449" s="82" t="str">
        <f t="shared" si="65"/>
        <v xml:space="preserve"> </v>
      </c>
      <c r="S449" s="82" t="str">
        <f t="shared" si="66"/>
        <v xml:space="preserve"> </v>
      </c>
      <c r="T449" s="84" t="str">
        <f t="shared" si="67"/>
        <v xml:space="preserve"> </v>
      </c>
      <c r="U449" s="77"/>
      <c r="V449" s="78"/>
      <c r="Z449" s="80"/>
      <c r="AA449" s="80"/>
      <c r="AB449" s="80"/>
    </row>
    <row r="450" spans="1:28" s="79" customFormat="1" ht="15" customHeight="1" x14ac:dyDescent="0.2">
      <c r="A450" s="46"/>
      <c r="B450" s="47"/>
      <c r="C450" s="48"/>
      <c r="D450" s="48"/>
      <c r="E450" s="58"/>
      <c r="F450" s="50"/>
      <c r="G450" s="94" t="str">
        <f t="shared" si="60"/>
        <v xml:space="preserve"> </v>
      </c>
      <c r="H450" s="88" t="str">
        <f t="shared" si="61"/>
        <v xml:space="preserve"> </v>
      </c>
      <c r="I450" s="90"/>
      <c r="J450" s="81"/>
      <c r="K450" s="51"/>
      <c r="L450" s="96" t="str">
        <f t="shared" si="68"/>
        <v xml:space="preserve"> </v>
      </c>
      <c r="M450" s="64" t="str">
        <f>IF(E450=0," ",IF(D450="Hayır",VLOOKUP(H450,Katsayı!$A$1:$B$197,2),IF(D450="Evet",VLOOKUP(H450,Katsayı!$A$199:$B$235,2),0)))</f>
        <v xml:space="preserve"> </v>
      </c>
      <c r="N450" s="82" t="str">
        <f t="shared" si="62"/>
        <v xml:space="preserve"> </v>
      </c>
      <c r="O450" s="83" t="str">
        <f t="shared" si="63"/>
        <v xml:space="preserve"> </v>
      </c>
      <c r="P450" s="83" t="str">
        <f t="shared" si="69"/>
        <v xml:space="preserve"> </v>
      </c>
      <c r="Q450" s="83" t="str">
        <f t="shared" si="64"/>
        <v xml:space="preserve"> </v>
      </c>
      <c r="R450" s="82" t="str">
        <f t="shared" si="65"/>
        <v xml:space="preserve"> </v>
      </c>
      <c r="S450" s="82" t="str">
        <f t="shared" si="66"/>
        <v xml:space="preserve"> </v>
      </c>
      <c r="T450" s="84" t="str">
        <f t="shared" si="67"/>
        <v xml:space="preserve"> </v>
      </c>
      <c r="U450" s="77"/>
      <c r="V450" s="78"/>
      <c r="Z450" s="80"/>
      <c r="AA450" s="80"/>
      <c r="AB450" s="80"/>
    </row>
    <row r="451" spans="1:28" s="79" customFormat="1" ht="15" customHeight="1" x14ac:dyDescent="0.2">
      <c r="A451" s="46"/>
      <c r="B451" s="47"/>
      <c r="C451" s="48"/>
      <c r="D451" s="48"/>
      <c r="E451" s="58"/>
      <c r="F451" s="50"/>
      <c r="G451" s="94" t="str">
        <f t="shared" si="60"/>
        <v xml:space="preserve"> </v>
      </c>
      <c r="H451" s="88" t="str">
        <f t="shared" si="61"/>
        <v xml:space="preserve"> </v>
      </c>
      <c r="I451" s="90"/>
      <c r="J451" s="81"/>
      <c r="K451" s="51"/>
      <c r="L451" s="96" t="str">
        <f t="shared" si="68"/>
        <v xml:space="preserve"> </v>
      </c>
      <c r="M451" s="64" t="str">
        <f>IF(E451=0," ",IF(D451="Hayır",VLOOKUP(H451,Katsayı!$A$1:$B$197,2),IF(D451="Evet",VLOOKUP(H451,Katsayı!$A$199:$B$235,2),0)))</f>
        <v xml:space="preserve"> </v>
      </c>
      <c r="N451" s="82" t="str">
        <f t="shared" si="62"/>
        <v xml:space="preserve"> </v>
      </c>
      <c r="O451" s="83" t="str">
        <f t="shared" si="63"/>
        <v xml:space="preserve"> </v>
      </c>
      <c r="P451" s="83" t="str">
        <f t="shared" si="69"/>
        <v xml:space="preserve"> </v>
      </c>
      <c r="Q451" s="83" t="str">
        <f t="shared" si="64"/>
        <v xml:space="preserve"> </v>
      </c>
      <c r="R451" s="82" t="str">
        <f t="shared" si="65"/>
        <v xml:space="preserve"> </v>
      </c>
      <c r="S451" s="82" t="str">
        <f t="shared" si="66"/>
        <v xml:space="preserve"> </v>
      </c>
      <c r="T451" s="84" t="str">
        <f t="shared" si="67"/>
        <v xml:space="preserve"> </v>
      </c>
      <c r="U451" s="77"/>
      <c r="V451" s="78"/>
      <c r="Z451" s="80"/>
      <c r="AA451" s="80"/>
      <c r="AB451" s="80"/>
    </row>
    <row r="452" spans="1:28" s="79" customFormat="1" ht="15" customHeight="1" x14ac:dyDescent="0.2">
      <c r="A452" s="46"/>
      <c r="B452" s="47"/>
      <c r="C452" s="48"/>
      <c r="D452" s="48"/>
      <c r="E452" s="58"/>
      <c r="F452" s="50"/>
      <c r="G452" s="94" t="str">
        <f t="shared" si="60"/>
        <v xml:space="preserve"> </v>
      </c>
      <c r="H452" s="88" t="str">
        <f t="shared" si="61"/>
        <v xml:space="preserve"> </v>
      </c>
      <c r="I452" s="90"/>
      <c r="J452" s="81"/>
      <c r="K452" s="51"/>
      <c r="L452" s="96" t="str">
        <f t="shared" si="68"/>
        <v xml:space="preserve"> </v>
      </c>
      <c r="M452" s="64" t="str">
        <f>IF(E452=0," ",IF(D452="Hayır",VLOOKUP(H452,Katsayı!$A$1:$B$197,2),IF(D452="Evet",VLOOKUP(H452,Katsayı!$A$199:$B$235,2),0)))</f>
        <v xml:space="preserve"> </v>
      </c>
      <c r="N452" s="82" t="str">
        <f t="shared" si="62"/>
        <v xml:space="preserve"> </v>
      </c>
      <c r="O452" s="83" t="str">
        <f t="shared" si="63"/>
        <v xml:space="preserve"> </v>
      </c>
      <c r="P452" s="83" t="str">
        <f t="shared" si="69"/>
        <v xml:space="preserve"> </v>
      </c>
      <c r="Q452" s="83" t="str">
        <f t="shared" si="64"/>
        <v xml:space="preserve"> </v>
      </c>
      <c r="R452" s="82" t="str">
        <f t="shared" si="65"/>
        <v xml:space="preserve"> </v>
      </c>
      <c r="S452" s="82" t="str">
        <f t="shared" si="66"/>
        <v xml:space="preserve"> </v>
      </c>
      <c r="T452" s="84" t="str">
        <f t="shared" si="67"/>
        <v xml:space="preserve"> </v>
      </c>
      <c r="U452" s="77"/>
      <c r="V452" s="78"/>
      <c r="Z452" s="80"/>
      <c r="AA452" s="80"/>
      <c r="AB452" s="80"/>
    </row>
    <row r="453" spans="1:28" s="79" customFormat="1" ht="15" customHeight="1" x14ac:dyDescent="0.2">
      <c r="A453" s="46"/>
      <c r="B453" s="47"/>
      <c r="C453" s="48"/>
      <c r="D453" s="48"/>
      <c r="E453" s="58"/>
      <c r="F453" s="50"/>
      <c r="G453" s="94" t="str">
        <f t="shared" si="60"/>
        <v xml:space="preserve"> </v>
      </c>
      <c r="H453" s="88" t="str">
        <f t="shared" si="61"/>
        <v xml:space="preserve"> </v>
      </c>
      <c r="I453" s="90"/>
      <c r="J453" s="81"/>
      <c r="K453" s="51"/>
      <c r="L453" s="96" t="str">
        <f t="shared" si="68"/>
        <v xml:space="preserve"> </v>
      </c>
      <c r="M453" s="64" t="str">
        <f>IF(E453=0," ",IF(D453="Hayır",VLOOKUP(H453,Katsayı!$A$1:$B$197,2),IF(D453="Evet",VLOOKUP(H453,Katsayı!$A$199:$B$235,2),0)))</f>
        <v xml:space="preserve"> </v>
      </c>
      <c r="N453" s="82" t="str">
        <f t="shared" si="62"/>
        <v xml:space="preserve"> </v>
      </c>
      <c r="O453" s="83" t="str">
        <f t="shared" si="63"/>
        <v xml:space="preserve"> </v>
      </c>
      <c r="P453" s="83" t="str">
        <f t="shared" si="69"/>
        <v xml:space="preserve"> </v>
      </c>
      <c r="Q453" s="83" t="str">
        <f t="shared" si="64"/>
        <v xml:space="preserve"> </v>
      </c>
      <c r="R453" s="82" t="str">
        <f t="shared" si="65"/>
        <v xml:space="preserve"> </v>
      </c>
      <c r="S453" s="82" t="str">
        <f t="shared" si="66"/>
        <v xml:space="preserve"> </v>
      </c>
      <c r="T453" s="84" t="str">
        <f t="shared" si="67"/>
        <v xml:space="preserve"> </v>
      </c>
      <c r="U453" s="77"/>
      <c r="V453" s="78"/>
      <c r="Z453" s="80"/>
      <c r="AA453" s="80"/>
      <c r="AB453" s="80"/>
    </row>
    <row r="454" spans="1:28" s="79" customFormat="1" ht="15" customHeight="1" x14ac:dyDescent="0.2">
      <c r="A454" s="46"/>
      <c r="B454" s="47"/>
      <c r="C454" s="48"/>
      <c r="D454" s="48"/>
      <c r="E454" s="58"/>
      <c r="F454" s="50"/>
      <c r="G454" s="94" t="str">
        <f t="shared" si="60"/>
        <v xml:space="preserve"> </v>
      </c>
      <c r="H454" s="88" t="str">
        <f t="shared" si="61"/>
        <v xml:space="preserve"> </v>
      </c>
      <c r="I454" s="90"/>
      <c r="J454" s="81"/>
      <c r="K454" s="51"/>
      <c r="L454" s="96" t="str">
        <f t="shared" si="68"/>
        <v xml:space="preserve"> </v>
      </c>
      <c r="M454" s="64" t="str">
        <f>IF(E454=0," ",IF(D454="Hayır",VLOOKUP(H454,Katsayı!$A$1:$B$197,2),IF(D454="Evet",VLOOKUP(H454,Katsayı!$A$199:$B$235,2),0)))</f>
        <v xml:space="preserve"> </v>
      </c>
      <c r="N454" s="82" t="str">
        <f t="shared" si="62"/>
        <v xml:space="preserve"> </v>
      </c>
      <c r="O454" s="83" t="str">
        <f t="shared" si="63"/>
        <v xml:space="preserve"> </v>
      </c>
      <c r="P454" s="83" t="str">
        <f t="shared" si="69"/>
        <v xml:space="preserve"> </v>
      </c>
      <c r="Q454" s="83" t="str">
        <f t="shared" si="64"/>
        <v xml:space="preserve"> </v>
      </c>
      <c r="R454" s="82" t="str">
        <f t="shared" si="65"/>
        <v xml:space="preserve"> </v>
      </c>
      <c r="S454" s="82" t="str">
        <f t="shared" si="66"/>
        <v xml:space="preserve"> </v>
      </c>
      <c r="T454" s="84" t="str">
        <f t="shared" si="67"/>
        <v xml:space="preserve"> </v>
      </c>
      <c r="U454" s="77"/>
      <c r="V454" s="78"/>
      <c r="Z454" s="80"/>
      <c r="AA454" s="80"/>
      <c r="AB454" s="80"/>
    </row>
    <row r="455" spans="1:28" s="79" customFormat="1" ht="15" customHeight="1" x14ac:dyDescent="0.2">
      <c r="A455" s="46"/>
      <c r="B455" s="47"/>
      <c r="C455" s="48"/>
      <c r="D455" s="48"/>
      <c r="E455" s="58"/>
      <c r="F455" s="50"/>
      <c r="G455" s="94" t="str">
        <f t="shared" ref="G455:G518" si="70">IF(E455&gt;0,IF(AND(MONTH(E455)=1,DAY(E455)&gt;=27),E455+28,IF(AND(MONTH(E455)=1,DAY(E455)=1),E455+31,IF(AND(MONTH(E455)=3,DAY(E455)=1),E455+31,IF(AND(MONTH(E455)=5,DAY(E455)=1),E455+31,IF(AND(MONTH(E455)=7,DAY(E455)=1),E455+31,IF(AND(MONTH(E455)=8,DAY(E455)=1),E455+31,IF(AND(MONTH(E455)=10,DAY(E455)=1),E455+31,IF(AND(MONTH(E455)=12,DAY(E455)=1),E455+31,IF(DAY(E455)=31,E455+30,E455+31)))))))))," ")</f>
        <v xml:space="preserve"> </v>
      </c>
      <c r="H455" s="88" t="str">
        <f t="shared" ref="H455:H518" si="71">IF(E455&gt;0,IF(D455="Evet",43221,IF(E455&lt;=38352,38352+30,IF(E455&gt;44316,44346,G455)))," ")</f>
        <v xml:space="preserve"> </v>
      </c>
      <c r="I455" s="90"/>
      <c r="J455" s="81"/>
      <c r="K455" s="51"/>
      <c r="L455" s="96" t="str">
        <f t="shared" si="68"/>
        <v xml:space="preserve"> </v>
      </c>
      <c r="M455" s="64" t="str">
        <f>IF(E455=0," ",IF(D455="Hayır",VLOOKUP(H455,Katsayı!$A$1:$B$197,2),IF(D455="Evet",VLOOKUP(H455,Katsayı!$A$199:$B$235,2),0)))</f>
        <v xml:space="preserve"> </v>
      </c>
      <c r="N455" s="82" t="str">
        <f t="shared" ref="N455:N518" si="72">IF(E455=0," ",J455*M455)</f>
        <v xml:space="preserve"> </v>
      </c>
      <c r="O455" s="83" t="str">
        <f t="shared" ref="O455:O518" si="73">IF(J455&lt;=0," ",IF(N455&lt;=0," ",K455*M455))</f>
        <v xml:space="preserve"> </v>
      </c>
      <c r="P455" s="83" t="str">
        <f t="shared" si="69"/>
        <v xml:space="preserve"> </v>
      </c>
      <c r="Q455" s="83" t="str">
        <f t="shared" ref="Q455:Q518" si="74">IF(E455=0," ",N455-J455)</f>
        <v xml:space="preserve"> </v>
      </c>
      <c r="R455" s="82" t="str">
        <f t="shared" ref="R455:R518" si="75">IF(K455=0," ",O455-K455)</f>
        <v xml:space="preserve"> </v>
      </c>
      <c r="S455" s="82" t="str">
        <f t="shared" ref="S455:S518" si="76">IF(J455&lt;=0," ",IF(R455=" ",Q455,Q455-R455))</f>
        <v xml:space="preserve"> </v>
      </c>
      <c r="T455" s="84" t="str">
        <f t="shared" ref="T455:T518" si="77">IF(J455&gt;0,S455*0.02," ")</f>
        <v xml:space="preserve"> </v>
      </c>
      <c r="U455" s="77"/>
      <c r="V455" s="78"/>
      <c r="Z455" s="80"/>
      <c r="AA455" s="80"/>
      <c r="AB455" s="80"/>
    </row>
    <row r="456" spans="1:28" s="79" customFormat="1" ht="15" customHeight="1" x14ac:dyDescent="0.2">
      <c r="A456" s="46"/>
      <c r="B456" s="47"/>
      <c r="C456" s="48"/>
      <c r="D456" s="48"/>
      <c r="E456" s="58"/>
      <c r="F456" s="50"/>
      <c r="G456" s="94" t="str">
        <f t="shared" si="70"/>
        <v xml:space="preserve"> </v>
      </c>
      <c r="H456" s="88" t="str">
        <f t="shared" si="71"/>
        <v xml:space="preserve"> </v>
      </c>
      <c r="I456" s="90"/>
      <c r="J456" s="81"/>
      <c r="K456" s="51"/>
      <c r="L456" s="96" t="str">
        <f t="shared" si="68"/>
        <v xml:space="preserve"> </v>
      </c>
      <c r="M456" s="64" t="str">
        <f>IF(E456=0," ",IF(D456="Hayır",VLOOKUP(H456,Katsayı!$A$1:$B$197,2),IF(D456="Evet",VLOOKUP(H456,Katsayı!$A$199:$B$235,2),0)))</f>
        <v xml:space="preserve"> </v>
      </c>
      <c r="N456" s="82" t="str">
        <f t="shared" si="72"/>
        <v xml:space="preserve"> </v>
      </c>
      <c r="O456" s="83" t="str">
        <f t="shared" si="73"/>
        <v xml:space="preserve"> </v>
      </c>
      <c r="P456" s="83" t="str">
        <f t="shared" si="69"/>
        <v xml:space="preserve"> </v>
      </c>
      <c r="Q456" s="83" t="str">
        <f t="shared" si="74"/>
        <v xml:space="preserve"> </v>
      </c>
      <c r="R456" s="82" t="str">
        <f t="shared" si="75"/>
        <v xml:space="preserve"> </v>
      </c>
      <c r="S456" s="82" t="str">
        <f t="shared" si="76"/>
        <v xml:space="preserve"> </v>
      </c>
      <c r="T456" s="84" t="str">
        <f t="shared" si="77"/>
        <v xml:space="preserve"> </v>
      </c>
      <c r="U456" s="77"/>
      <c r="V456" s="78"/>
      <c r="Z456" s="80"/>
      <c r="AA456" s="80"/>
      <c r="AB456" s="80"/>
    </row>
    <row r="457" spans="1:28" s="79" customFormat="1" ht="15" customHeight="1" x14ac:dyDescent="0.2">
      <c r="A457" s="46"/>
      <c r="B457" s="47"/>
      <c r="C457" s="48"/>
      <c r="D457" s="48"/>
      <c r="E457" s="58"/>
      <c r="F457" s="50"/>
      <c r="G457" s="94" t="str">
        <f t="shared" si="70"/>
        <v xml:space="preserve"> </v>
      </c>
      <c r="H457" s="88" t="str">
        <f t="shared" si="71"/>
        <v xml:space="preserve"> </v>
      </c>
      <c r="I457" s="90"/>
      <c r="J457" s="81"/>
      <c r="K457" s="51"/>
      <c r="L457" s="96" t="str">
        <f t="shared" ref="L457:L520" si="78">IF(J457&gt;0,J457-K457," ")</f>
        <v xml:space="preserve"> </v>
      </c>
      <c r="M457" s="64" t="str">
        <f>IF(E457=0," ",IF(D457="Hayır",VLOOKUP(H457,Katsayı!$A$1:$B$197,2),IF(D457="Evet",VLOOKUP(H457,Katsayı!$A$199:$B$235,2),0)))</f>
        <v xml:space="preserve"> </v>
      </c>
      <c r="N457" s="82" t="str">
        <f t="shared" si="72"/>
        <v xml:space="preserve"> </v>
      </c>
      <c r="O457" s="83" t="str">
        <f t="shared" si="73"/>
        <v xml:space="preserve"> </v>
      </c>
      <c r="P457" s="83" t="str">
        <f t="shared" ref="P457:P520" si="79">IF(J457&gt;0,N457-O457," ")</f>
        <v xml:space="preserve"> </v>
      </c>
      <c r="Q457" s="83" t="str">
        <f t="shared" si="74"/>
        <v xml:space="preserve"> </v>
      </c>
      <c r="R457" s="82" t="str">
        <f t="shared" si="75"/>
        <v xml:space="preserve"> </v>
      </c>
      <c r="S457" s="82" t="str">
        <f t="shared" si="76"/>
        <v xml:space="preserve"> </v>
      </c>
      <c r="T457" s="84" t="str">
        <f t="shared" si="77"/>
        <v xml:space="preserve"> </v>
      </c>
      <c r="U457" s="77"/>
      <c r="V457" s="78"/>
      <c r="Z457" s="80"/>
      <c r="AA457" s="80"/>
      <c r="AB457" s="80"/>
    </row>
    <row r="458" spans="1:28" s="79" customFormat="1" ht="15" customHeight="1" x14ac:dyDescent="0.2">
      <c r="A458" s="46"/>
      <c r="B458" s="47"/>
      <c r="C458" s="48"/>
      <c r="D458" s="48"/>
      <c r="E458" s="58"/>
      <c r="F458" s="50"/>
      <c r="G458" s="94" t="str">
        <f t="shared" si="70"/>
        <v xml:space="preserve"> </v>
      </c>
      <c r="H458" s="88" t="str">
        <f t="shared" si="71"/>
        <v xml:space="preserve"> </v>
      </c>
      <c r="I458" s="90"/>
      <c r="J458" s="81"/>
      <c r="K458" s="51"/>
      <c r="L458" s="96" t="str">
        <f t="shared" si="78"/>
        <v xml:space="preserve"> </v>
      </c>
      <c r="M458" s="64" t="str">
        <f>IF(E458=0," ",IF(D458="Hayır",VLOOKUP(H458,Katsayı!$A$1:$B$197,2),IF(D458="Evet",VLOOKUP(H458,Katsayı!$A$199:$B$235,2),0)))</f>
        <v xml:space="preserve"> </v>
      </c>
      <c r="N458" s="82" t="str">
        <f t="shared" si="72"/>
        <v xml:space="preserve"> </v>
      </c>
      <c r="O458" s="83" t="str">
        <f t="shared" si="73"/>
        <v xml:space="preserve"> </v>
      </c>
      <c r="P458" s="83" t="str">
        <f t="shared" si="79"/>
        <v xml:space="preserve"> </v>
      </c>
      <c r="Q458" s="83" t="str">
        <f t="shared" si="74"/>
        <v xml:space="preserve"> </v>
      </c>
      <c r="R458" s="82" t="str">
        <f t="shared" si="75"/>
        <v xml:space="preserve"> </v>
      </c>
      <c r="S458" s="82" t="str">
        <f t="shared" si="76"/>
        <v xml:space="preserve"> </v>
      </c>
      <c r="T458" s="84" t="str">
        <f t="shared" si="77"/>
        <v xml:space="preserve"> </v>
      </c>
      <c r="U458" s="77"/>
      <c r="V458" s="78"/>
      <c r="Z458" s="80"/>
      <c r="AA458" s="80"/>
      <c r="AB458" s="80"/>
    </row>
    <row r="459" spans="1:28" s="79" customFormat="1" ht="15" customHeight="1" x14ac:dyDescent="0.2">
      <c r="A459" s="46"/>
      <c r="B459" s="47"/>
      <c r="C459" s="48"/>
      <c r="D459" s="48"/>
      <c r="E459" s="58"/>
      <c r="F459" s="50"/>
      <c r="G459" s="94" t="str">
        <f t="shared" si="70"/>
        <v xml:space="preserve"> </v>
      </c>
      <c r="H459" s="88" t="str">
        <f t="shared" si="71"/>
        <v xml:space="preserve"> </v>
      </c>
      <c r="I459" s="90"/>
      <c r="J459" s="81"/>
      <c r="K459" s="51"/>
      <c r="L459" s="96" t="str">
        <f t="shared" si="78"/>
        <v xml:space="preserve"> </v>
      </c>
      <c r="M459" s="64" t="str">
        <f>IF(E459=0," ",IF(D459="Hayır",VLOOKUP(H459,Katsayı!$A$1:$B$197,2),IF(D459="Evet",VLOOKUP(H459,Katsayı!$A$199:$B$235,2),0)))</f>
        <v xml:space="preserve"> </v>
      </c>
      <c r="N459" s="82" t="str">
        <f t="shared" si="72"/>
        <v xml:space="preserve"> </v>
      </c>
      <c r="O459" s="83" t="str">
        <f t="shared" si="73"/>
        <v xml:space="preserve"> </v>
      </c>
      <c r="P459" s="83" t="str">
        <f t="shared" si="79"/>
        <v xml:space="preserve"> </v>
      </c>
      <c r="Q459" s="83" t="str">
        <f t="shared" si="74"/>
        <v xml:space="preserve"> </v>
      </c>
      <c r="R459" s="82" t="str">
        <f t="shared" si="75"/>
        <v xml:space="preserve"> </v>
      </c>
      <c r="S459" s="82" t="str">
        <f t="shared" si="76"/>
        <v xml:space="preserve"> </v>
      </c>
      <c r="T459" s="84" t="str">
        <f t="shared" si="77"/>
        <v xml:space="preserve"> </v>
      </c>
      <c r="U459" s="77"/>
      <c r="V459" s="78"/>
      <c r="Z459" s="80"/>
      <c r="AA459" s="80"/>
      <c r="AB459" s="80"/>
    </row>
    <row r="460" spans="1:28" s="79" customFormat="1" ht="15" customHeight="1" x14ac:dyDescent="0.2">
      <c r="A460" s="46"/>
      <c r="B460" s="47"/>
      <c r="C460" s="48"/>
      <c r="D460" s="48"/>
      <c r="E460" s="58"/>
      <c r="F460" s="50"/>
      <c r="G460" s="94" t="str">
        <f t="shared" si="70"/>
        <v xml:space="preserve"> </v>
      </c>
      <c r="H460" s="88" t="str">
        <f t="shared" si="71"/>
        <v xml:space="preserve"> </v>
      </c>
      <c r="I460" s="90"/>
      <c r="J460" s="81"/>
      <c r="K460" s="51"/>
      <c r="L460" s="96" t="str">
        <f t="shared" si="78"/>
        <v xml:space="preserve"> </v>
      </c>
      <c r="M460" s="64" t="str">
        <f>IF(E460=0," ",IF(D460="Hayır",VLOOKUP(H460,Katsayı!$A$1:$B$197,2),IF(D460="Evet",VLOOKUP(H460,Katsayı!$A$199:$B$235,2),0)))</f>
        <v xml:space="preserve"> </v>
      </c>
      <c r="N460" s="82" t="str">
        <f t="shared" si="72"/>
        <v xml:space="preserve"> </v>
      </c>
      <c r="O460" s="83" t="str">
        <f t="shared" si="73"/>
        <v xml:space="preserve"> </v>
      </c>
      <c r="P460" s="83" t="str">
        <f t="shared" si="79"/>
        <v xml:space="preserve"> </v>
      </c>
      <c r="Q460" s="83" t="str">
        <f t="shared" si="74"/>
        <v xml:space="preserve"> </v>
      </c>
      <c r="R460" s="82" t="str">
        <f t="shared" si="75"/>
        <v xml:space="preserve"> </v>
      </c>
      <c r="S460" s="82" t="str">
        <f t="shared" si="76"/>
        <v xml:space="preserve"> </v>
      </c>
      <c r="T460" s="84" t="str">
        <f t="shared" si="77"/>
        <v xml:space="preserve"> </v>
      </c>
      <c r="U460" s="77"/>
      <c r="V460" s="78"/>
      <c r="Z460" s="80"/>
      <c r="AA460" s="80"/>
      <c r="AB460" s="80"/>
    </row>
    <row r="461" spans="1:28" s="79" customFormat="1" ht="15" customHeight="1" x14ac:dyDescent="0.2">
      <c r="A461" s="46"/>
      <c r="B461" s="47"/>
      <c r="C461" s="48"/>
      <c r="D461" s="48"/>
      <c r="E461" s="58"/>
      <c r="F461" s="50"/>
      <c r="G461" s="94" t="str">
        <f t="shared" si="70"/>
        <v xml:space="preserve"> </v>
      </c>
      <c r="H461" s="88" t="str">
        <f t="shared" si="71"/>
        <v xml:space="preserve"> </v>
      </c>
      <c r="I461" s="90"/>
      <c r="J461" s="81"/>
      <c r="K461" s="51"/>
      <c r="L461" s="96" t="str">
        <f t="shared" si="78"/>
        <v xml:space="preserve"> </v>
      </c>
      <c r="M461" s="64" t="str">
        <f>IF(E461=0," ",IF(D461="Hayır",VLOOKUP(H461,Katsayı!$A$1:$B$197,2),IF(D461="Evet",VLOOKUP(H461,Katsayı!$A$199:$B$235,2),0)))</f>
        <v xml:space="preserve"> </v>
      </c>
      <c r="N461" s="82" t="str">
        <f t="shared" si="72"/>
        <v xml:space="preserve"> </v>
      </c>
      <c r="O461" s="83" t="str">
        <f t="shared" si="73"/>
        <v xml:space="preserve"> </v>
      </c>
      <c r="P461" s="83" t="str">
        <f t="shared" si="79"/>
        <v xml:space="preserve"> </v>
      </c>
      <c r="Q461" s="83" t="str">
        <f t="shared" si="74"/>
        <v xml:space="preserve"> </v>
      </c>
      <c r="R461" s="82" t="str">
        <f t="shared" si="75"/>
        <v xml:space="preserve"> </v>
      </c>
      <c r="S461" s="82" t="str">
        <f t="shared" si="76"/>
        <v xml:space="preserve"> </v>
      </c>
      <c r="T461" s="84" t="str">
        <f t="shared" si="77"/>
        <v xml:space="preserve"> </v>
      </c>
      <c r="U461" s="77"/>
      <c r="V461" s="78"/>
      <c r="Z461" s="80"/>
      <c r="AA461" s="80"/>
      <c r="AB461" s="80"/>
    </row>
    <row r="462" spans="1:28" s="79" customFormat="1" ht="15" customHeight="1" x14ac:dyDescent="0.2">
      <c r="A462" s="46"/>
      <c r="B462" s="47"/>
      <c r="C462" s="48"/>
      <c r="D462" s="48"/>
      <c r="E462" s="58"/>
      <c r="F462" s="50"/>
      <c r="G462" s="94" t="str">
        <f t="shared" si="70"/>
        <v xml:space="preserve"> </v>
      </c>
      <c r="H462" s="88" t="str">
        <f t="shared" si="71"/>
        <v xml:space="preserve"> </v>
      </c>
      <c r="I462" s="90"/>
      <c r="J462" s="81"/>
      <c r="K462" s="51"/>
      <c r="L462" s="96" t="str">
        <f t="shared" si="78"/>
        <v xml:space="preserve"> </v>
      </c>
      <c r="M462" s="64" t="str">
        <f>IF(E462=0," ",IF(D462="Hayır",VLOOKUP(H462,Katsayı!$A$1:$B$197,2),IF(D462="Evet",VLOOKUP(H462,Katsayı!$A$199:$B$235,2),0)))</f>
        <v xml:space="preserve"> </v>
      </c>
      <c r="N462" s="82" t="str">
        <f t="shared" si="72"/>
        <v xml:space="preserve"> </v>
      </c>
      <c r="O462" s="83" t="str">
        <f t="shared" si="73"/>
        <v xml:space="preserve"> </v>
      </c>
      <c r="P462" s="83" t="str">
        <f t="shared" si="79"/>
        <v xml:space="preserve"> </v>
      </c>
      <c r="Q462" s="83" t="str">
        <f t="shared" si="74"/>
        <v xml:space="preserve"> </v>
      </c>
      <c r="R462" s="82" t="str">
        <f t="shared" si="75"/>
        <v xml:space="preserve"> </v>
      </c>
      <c r="S462" s="82" t="str">
        <f t="shared" si="76"/>
        <v xml:space="preserve"> </v>
      </c>
      <c r="T462" s="84" t="str">
        <f t="shared" si="77"/>
        <v xml:space="preserve"> </v>
      </c>
      <c r="U462" s="77"/>
      <c r="V462" s="78"/>
      <c r="Z462" s="80"/>
      <c r="AA462" s="80"/>
      <c r="AB462" s="80"/>
    </row>
    <row r="463" spans="1:28" s="79" customFormat="1" ht="15" customHeight="1" x14ac:dyDescent="0.2">
      <c r="A463" s="46"/>
      <c r="B463" s="47"/>
      <c r="C463" s="48"/>
      <c r="D463" s="48"/>
      <c r="E463" s="58"/>
      <c r="F463" s="49"/>
      <c r="G463" s="94" t="str">
        <f t="shared" si="70"/>
        <v xml:space="preserve"> </v>
      </c>
      <c r="H463" s="88" t="str">
        <f t="shared" si="71"/>
        <v xml:space="preserve"> </v>
      </c>
      <c r="I463" s="90"/>
      <c r="J463" s="81"/>
      <c r="K463" s="51"/>
      <c r="L463" s="96" t="str">
        <f t="shared" si="78"/>
        <v xml:space="preserve"> </v>
      </c>
      <c r="M463" s="64" t="str">
        <f>IF(E463=0," ",IF(D463="Hayır",VLOOKUP(H463,Katsayı!$A$1:$B$197,2),IF(D463="Evet",VLOOKUP(H463,Katsayı!$A$199:$B$235,2),0)))</f>
        <v xml:space="preserve"> </v>
      </c>
      <c r="N463" s="82" t="str">
        <f t="shared" si="72"/>
        <v xml:space="preserve"> </v>
      </c>
      <c r="O463" s="83" t="str">
        <f t="shared" si="73"/>
        <v xml:space="preserve"> </v>
      </c>
      <c r="P463" s="83" t="str">
        <f t="shared" si="79"/>
        <v xml:space="preserve"> </v>
      </c>
      <c r="Q463" s="83" t="str">
        <f t="shared" si="74"/>
        <v xml:space="preserve"> </v>
      </c>
      <c r="R463" s="82" t="str">
        <f t="shared" si="75"/>
        <v xml:space="preserve"> </v>
      </c>
      <c r="S463" s="82" t="str">
        <f t="shared" si="76"/>
        <v xml:space="preserve"> </v>
      </c>
      <c r="T463" s="84" t="str">
        <f t="shared" si="77"/>
        <v xml:space="preserve"> </v>
      </c>
      <c r="U463" s="77"/>
      <c r="V463" s="78"/>
      <c r="Z463" s="80"/>
      <c r="AA463" s="80"/>
      <c r="AB463" s="80"/>
    </row>
    <row r="464" spans="1:28" s="79" customFormat="1" ht="15" customHeight="1" x14ac:dyDescent="0.2">
      <c r="A464" s="46"/>
      <c r="B464" s="47"/>
      <c r="C464" s="48"/>
      <c r="D464" s="48"/>
      <c r="E464" s="58"/>
      <c r="F464" s="49"/>
      <c r="G464" s="94" t="str">
        <f t="shared" si="70"/>
        <v xml:space="preserve"> </v>
      </c>
      <c r="H464" s="88" t="str">
        <f t="shared" si="71"/>
        <v xml:space="preserve"> </v>
      </c>
      <c r="I464" s="90"/>
      <c r="J464" s="81"/>
      <c r="K464" s="51"/>
      <c r="L464" s="96" t="str">
        <f t="shared" si="78"/>
        <v xml:space="preserve"> </v>
      </c>
      <c r="M464" s="64" t="str">
        <f>IF(E464=0," ",IF(D464="Hayır",VLOOKUP(H464,Katsayı!$A$1:$B$197,2),IF(D464="Evet",VLOOKUP(H464,Katsayı!$A$199:$B$235,2),0)))</f>
        <v xml:space="preserve"> </v>
      </c>
      <c r="N464" s="82" t="str">
        <f t="shared" si="72"/>
        <v xml:space="preserve"> </v>
      </c>
      <c r="O464" s="83" t="str">
        <f t="shared" si="73"/>
        <v xml:space="preserve"> </v>
      </c>
      <c r="P464" s="83" t="str">
        <f t="shared" si="79"/>
        <v xml:space="preserve"> </v>
      </c>
      <c r="Q464" s="83" t="str">
        <f t="shared" si="74"/>
        <v xml:space="preserve"> </v>
      </c>
      <c r="R464" s="82" t="str">
        <f t="shared" si="75"/>
        <v xml:space="preserve"> </v>
      </c>
      <c r="S464" s="82" t="str">
        <f t="shared" si="76"/>
        <v xml:space="preserve"> </v>
      </c>
      <c r="T464" s="84" t="str">
        <f t="shared" si="77"/>
        <v xml:space="preserve"> </v>
      </c>
      <c r="U464" s="77"/>
      <c r="V464" s="78"/>
      <c r="Z464" s="80"/>
      <c r="AA464" s="80"/>
      <c r="AB464" s="80"/>
    </row>
    <row r="465" spans="1:28" s="79" customFormat="1" ht="15" customHeight="1" x14ac:dyDescent="0.2">
      <c r="A465" s="46"/>
      <c r="B465" s="85"/>
      <c r="C465" s="48"/>
      <c r="D465" s="48"/>
      <c r="E465" s="86"/>
      <c r="F465" s="49"/>
      <c r="G465" s="94" t="str">
        <f t="shared" si="70"/>
        <v xml:space="preserve"> </v>
      </c>
      <c r="H465" s="88" t="str">
        <f t="shared" si="71"/>
        <v xml:space="preserve"> </v>
      </c>
      <c r="I465" s="90"/>
      <c r="J465" s="87"/>
      <c r="K465" s="51"/>
      <c r="L465" s="96" t="str">
        <f t="shared" si="78"/>
        <v xml:space="preserve"> </v>
      </c>
      <c r="M465" s="64" t="str">
        <f>IF(E465=0," ",IF(D465="Hayır",VLOOKUP(H465,Katsayı!$A$1:$B$197,2),IF(D465="Evet",VLOOKUP(H465,Katsayı!$A$199:$B$235,2),0)))</f>
        <v xml:space="preserve"> </v>
      </c>
      <c r="N465" s="82" t="str">
        <f t="shared" si="72"/>
        <v xml:space="preserve"> </v>
      </c>
      <c r="O465" s="83" t="str">
        <f t="shared" si="73"/>
        <v xml:space="preserve"> </v>
      </c>
      <c r="P465" s="83" t="str">
        <f t="shared" si="79"/>
        <v xml:space="preserve"> </v>
      </c>
      <c r="Q465" s="83" t="str">
        <f t="shared" si="74"/>
        <v xml:space="preserve"> </v>
      </c>
      <c r="R465" s="82" t="str">
        <f t="shared" si="75"/>
        <v xml:space="preserve"> </v>
      </c>
      <c r="S465" s="82" t="str">
        <f t="shared" si="76"/>
        <v xml:space="preserve"> </v>
      </c>
      <c r="T465" s="84" t="str">
        <f t="shared" si="77"/>
        <v xml:space="preserve"> </v>
      </c>
      <c r="U465" s="77"/>
      <c r="V465" s="78"/>
      <c r="Z465" s="80"/>
      <c r="AA465" s="80"/>
      <c r="AB465" s="80"/>
    </row>
    <row r="466" spans="1:28" s="79" customFormat="1" ht="15" customHeight="1" x14ac:dyDescent="0.2">
      <c r="A466" s="46"/>
      <c r="B466" s="85"/>
      <c r="C466" s="48"/>
      <c r="D466" s="48"/>
      <c r="E466" s="86"/>
      <c r="F466" s="49"/>
      <c r="G466" s="94" t="str">
        <f t="shared" si="70"/>
        <v xml:space="preserve"> </v>
      </c>
      <c r="H466" s="88" t="str">
        <f t="shared" si="71"/>
        <v xml:space="preserve"> </v>
      </c>
      <c r="I466" s="90"/>
      <c r="J466" s="87"/>
      <c r="K466" s="51"/>
      <c r="L466" s="96" t="str">
        <f t="shared" si="78"/>
        <v xml:space="preserve"> </v>
      </c>
      <c r="M466" s="64" t="str">
        <f>IF(E466=0," ",IF(D466="Hayır",VLOOKUP(H466,Katsayı!$A$1:$B$197,2),IF(D466="Evet",VLOOKUP(H466,Katsayı!$A$199:$B$235,2),0)))</f>
        <v xml:space="preserve"> </v>
      </c>
      <c r="N466" s="82" t="str">
        <f t="shared" si="72"/>
        <v xml:space="preserve"> </v>
      </c>
      <c r="O466" s="83" t="str">
        <f t="shared" si="73"/>
        <v xml:space="preserve"> </v>
      </c>
      <c r="P466" s="83" t="str">
        <f t="shared" si="79"/>
        <v xml:space="preserve"> </v>
      </c>
      <c r="Q466" s="83" t="str">
        <f t="shared" si="74"/>
        <v xml:space="preserve"> </v>
      </c>
      <c r="R466" s="82" t="str">
        <f t="shared" si="75"/>
        <v xml:space="preserve"> </v>
      </c>
      <c r="S466" s="82" t="str">
        <f t="shared" si="76"/>
        <v xml:space="preserve"> </v>
      </c>
      <c r="T466" s="84" t="str">
        <f t="shared" si="77"/>
        <v xml:space="preserve"> </v>
      </c>
      <c r="U466" s="77"/>
      <c r="V466" s="78"/>
      <c r="Z466" s="80"/>
      <c r="AA466" s="80"/>
      <c r="AB466" s="80"/>
    </row>
    <row r="467" spans="1:28" s="79" customFormat="1" ht="15" customHeight="1" x14ac:dyDescent="0.2">
      <c r="A467" s="46"/>
      <c r="B467" s="85"/>
      <c r="C467" s="48"/>
      <c r="D467" s="48"/>
      <c r="E467" s="86"/>
      <c r="F467" s="49"/>
      <c r="G467" s="94" t="str">
        <f t="shared" si="70"/>
        <v xml:space="preserve"> </v>
      </c>
      <c r="H467" s="88" t="str">
        <f t="shared" si="71"/>
        <v xml:space="preserve"> </v>
      </c>
      <c r="I467" s="90"/>
      <c r="J467" s="87"/>
      <c r="K467" s="51"/>
      <c r="L467" s="96" t="str">
        <f t="shared" si="78"/>
        <v xml:space="preserve"> </v>
      </c>
      <c r="M467" s="64" t="str">
        <f>IF(E467=0," ",IF(D467="Hayır",VLOOKUP(H467,Katsayı!$A$1:$B$197,2),IF(D467="Evet",VLOOKUP(H467,Katsayı!$A$199:$B$235,2),0)))</f>
        <v xml:space="preserve"> </v>
      </c>
      <c r="N467" s="82" t="str">
        <f t="shared" si="72"/>
        <v xml:space="preserve"> </v>
      </c>
      <c r="O467" s="83" t="str">
        <f t="shared" si="73"/>
        <v xml:space="preserve"> </v>
      </c>
      <c r="P467" s="83" t="str">
        <f t="shared" si="79"/>
        <v xml:space="preserve"> </v>
      </c>
      <c r="Q467" s="83" t="str">
        <f t="shared" si="74"/>
        <v xml:space="preserve"> </v>
      </c>
      <c r="R467" s="82" t="str">
        <f t="shared" si="75"/>
        <v xml:space="preserve"> </v>
      </c>
      <c r="S467" s="82" t="str">
        <f t="shared" si="76"/>
        <v xml:space="preserve"> </v>
      </c>
      <c r="T467" s="84" t="str">
        <f t="shared" si="77"/>
        <v xml:space="preserve"> </v>
      </c>
      <c r="U467" s="77"/>
      <c r="V467" s="78"/>
      <c r="Z467" s="80"/>
      <c r="AA467" s="80"/>
      <c r="AB467" s="80"/>
    </row>
    <row r="468" spans="1:28" s="79" customFormat="1" ht="15" customHeight="1" x14ac:dyDescent="0.2">
      <c r="A468" s="46"/>
      <c r="B468" s="85"/>
      <c r="C468" s="48"/>
      <c r="D468" s="48"/>
      <c r="E468" s="86"/>
      <c r="F468" s="49"/>
      <c r="G468" s="94" t="str">
        <f t="shared" si="70"/>
        <v xml:space="preserve"> </v>
      </c>
      <c r="H468" s="88" t="str">
        <f t="shared" si="71"/>
        <v xml:space="preserve"> </v>
      </c>
      <c r="I468" s="90"/>
      <c r="J468" s="87"/>
      <c r="K468" s="51"/>
      <c r="L468" s="96" t="str">
        <f t="shared" si="78"/>
        <v xml:space="preserve"> </v>
      </c>
      <c r="M468" s="64" t="str">
        <f>IF(E468=0," ",IF(D468="Hayır",VLOOKUP(H468,Katsayı!$A$1:$B$197,2),IF(D468="Evet",VLOOKUP(H468,Katsayı!$A$199:$B$235,2),0)))</f>
        <v xml:space="preserve"> </v>
      </c>
      <c r="N468" s="82" t="str">
        <f t="shared" si="72"/>
        <v xml:space="preserve"> </v>
      </c>
      <c r="O468" s="83" t="str">
        <f t="shared" si="73"/>
        <v xml:space="preserve"> </v>
      </c>
      <c r="P468" s="83" t="str">
        <f t="shared" si="79"/>
        <v xml:space="preserve"> </v>
      </c>
      <c r="Q468" s="83" t="str">
        <f t="shared" si="74"/>
        <v xml:space="preserve"> </v>
      </c>
      <c r="R468" s="82" t="str">
        <f t="shared" si="75"/>
        <v xml:space="preserve"> </v>
      </c>
      <c r="S468" s="82" t="str">
        <f t="shared" si="76"/>
        <v xml:space="preserve"> </v>
      </c>
      <c r="T468" s="84" t="str">
        <f t="shared" si="77"/>
        <v xml:space="preserve"> </v>
      </c>
      <c r="U468" s="77"/>
      <c r="V468" s="78"/>
      <c r="Z468" s="80"/>
      <c r="AA468" s="80"/>
      <c r="AB468" s="80"/>
    </row>
    <row r="469" spans="1:28" s="79" customFormat="1" ht="15" customHeight="1" x14ac:dyDescent="0.2">
      <c r="A469" s="46"/>
      <c r="B469" s="85"/>
      <c r="C469" s="48"/>
      <c r="D469" s="48"/>
      <c r="E469" s="86"/>
      <c r="F469" s="49"/>
      <c r="G469" s="94" t="str">
        <f t="shared" si="70"/>
        <v xml:space="preserve"> </v>
      </c>
      <c r="H469" s="88" t="str">
        <f t="shared" si="71"/>
        <v xml:space="preserve"> </v>
      </c>
      <c r="I469" s="90"/>
      <c r="J469" s="87"/>
      <c r="K469" s="51"/>
      <c r="L469" s="96" t="str">
        <f t="shared" si="78"/>
        <v xml:space="preserve"> </v>
      </c>
      <c r="M469" s="64" t="str">
        <f>IF(E469=0," ",IF(D469="Hayır",VLOOKUP(H469,Katsayı!$A$1:$B$197,2),IF(D469="Evet",VLOOKUP(H469,Katsayı!$A$199:$B$235,2),0)))</f>
        <v xml:space="preserve"> </v>
      </c>
      <c r="N469" s="82" t="str">
        <f t="shared" si="72"/>
        <v xml:space="preserve"> </v>
      </c>
      <c r="O469" s="83" t="str">
        <f t="shared" si="73"/>
        <v xml:space="preserve"> </v>
      </c>
      <c r="P469" s="83" t="str">
        <f t="shared" si="79"/>
        <v xml:space="preserve"> </v>
      </c>
      <c r="Q469" s="83" t="str">
        <f t="shared" si="74"/>
        <v xml:space="preserve"> </v>
      </c>
      <c r="R469" s="82" t="str">
        <f t="shared" si="75"/>
        <v xml:space="preserve"> </v>
      </c>
      <c r="S469" s="82" t="str">
        <f t="shared" si="76"/>
        <v xml:space="preserve"> </v>
      </c>
      <c r="T469" s="84" t="str">
        <f t="shared" si="77"/>
        <v xml:space="preserve"> </v>
      </c>
      <c r="U469" s="77"/>
      <c r="V469" s="78"/>
      <c r="Z469" s="80"/>
      <c r="AA469" s="80"/>
      <c r="AB469" s="80"/>
    </row>
    <row r="470" spans="1:28" s="79" customFormat="1" ht="15" customHeight="1" x14ac:dyDescent="0.2">
      <c r="A470" s="46"/>
      <c r="B470" s="85"/>
      <c r="C470" s="48"/>
      <c r="D470" s="48"/>
      <c r="E470" s="86"/>
      <c r="F470" s="49"/>
      <c r="G470" s="94" t="str">
        <f t="shared" si="70"/>
        <v xml:space="preserve"> </v>
      </c>
      <c r="H470" s="88" t="str">
        <f t="shared" si="71"/>
        <v xml:space="preserve"> </v>
      </c>
      <c r="I470" s="90"/>
      <c r="J470" s="87"/>
      <c r="K470" s="51"/>
      <c r="L470" s="96" t="str">
        <f t="shared" si="78"/>
        <v xml:space="preserve"> </v>
      </c>
      <c r="M470" s="64" t="str">
        <f>IF(E470=0," ",IF(D470="Hayır",VLOOKUP(H470,Katsayı!$A$1:$B$197,2),IF(D470="Evet",VLOOKUP(H470,Katsayı!$A$199:$B$235,2),0)))</f>
        <v xml:space="preserve"> </v>
      </c>
      <c r="N470" s="82" t="str">
        <f t="shared" si="72"/>
        <v xml:space="preserve"> </v>
      </c>
      <c r="O470" s="83" t="str">
        <f t="shared" si="73"/>
        <v xml:space="preserve"> </v>
      </c>
      <c r="P470" s="83" t="str">
        <f t="shared" si="79"/>
        <v xml:space="preserve"> </v>
      </c>
      <c r="Q470" s="83" t="str">
        <f t="shared" si="74"/>
        <v xml:space="preserve"> </v>
      </c>
      <c r="R470" s="82" t="str">
        <f t="shared" si="75"/>
        <v xml:space="preserve"> </v>
      </c>
      <c r="S470" s="82" t="str">
        <f t="shared" si="76"/>
        <v xml:space="preserve"> </v>
      </c>
      <c r="T470" s="84" t="str">
        <f t="shared" si="77"/>
        <v xml:space="preserve"> </v>
      </c>
      <c r="U470" s="77"/>
      <c r="V470" s="78"/>
      <c r="Z470" s="80"/>
      <c r="AA470" s="80"/>
      <c r="AB470" s="80"/>
    </row>
    <row r="471" spans="1:28" s="79" customFormat="1" ht="15" customHeight="1" x14ac:dyDescent="0.2">
      <c r="A471" s="46"/>
      <c r="B471" s="85"/>
      <c r="C471" s="48"/>
      <c r="D471" s="48"/>
      <c r="E471" s="86"/>
      <c r="F471" s="49"/>
      <c r="G471" s="94" t="str">
        <f t="shared" si="70"/>
        <v xml:space="preserve"> </v>
      </c>
      <c r="H471" s="88" t="str">
        <f t="shared" si="71"/>
        <v xml:space="preserve"> </v>
      </c>
      <c r="I471" s="90"/>
      <c r="J471" s="87"/>
      <c r="K471" s="51"/>
      <c r="L471" s="96" t="str">
        <f t="shared" si="78"/>
        <v xml:space="preserve"> </v>
      </c>
      <c r="M471" s="64" t="str">
        <f>IF(E471=0," ",IF(D471="Hayır",VLOOKUP(H471,Katsayı!$A$1:$B$197,2),IF(D471="Evet",VLOOKUP(H471,Katsayı!$A$199:$B$235,2),0)))</f>
        <v xml:space="preserve"> </v>
      </c>
      <c r="N471" s="82" t="str">
        <f t="shared" si="72"/>
        <v xml:space="preserve"> </v>
      </c>
      <c r="O471" s="83" t="str">
        <f t="shared" si="73"/>
        <v xml:space="preserve"> </v>
      </c>
      <c r="P471" s="83" t="str">
        <f t="shared" si="79"/>
        <v xml:space="preserve"> </v>
      </c>
      <c r="Q471" s="83" t="str">
        <f t="shared" si="74"/>
        <v xml:space="preserve"> </v>
      </c>
      <c r="R471" s="82" t="str">
        <f t="shared" si="75"/>
        <v xml:space="preserve"> </v>
      </c>
      <c r="S471" s="82" t="str">
        <f t="shared" si="76"/>
        <v xml:space="preserve"> </v>
      </c>
      <c r="T471" s="84" t="str">
        <f t="shared" si="77"/>
        <v xml:space="preserve"> </v>
      </c>
      <c r="U471" s="77"/>
      <c r="V471" s="78"/>
      <c r="Z471" s="80"/>
      <c r="AA471" s="80"/>
      <c r="AB471" s="80"/>
    </row>
    <row r="472" spans="1:28" s="79" customFormat="1" ht="15" customHeight="1" x14ac:dyDescent="0.2">
      <c r="A472" s="46"/>
      <c r="B472" s="85"/>
      <c r="C472" s="48"/>
      <c r="D472" s="48"/>
      <c r="E472" s="86"/>
      <c r="F472" s="49"/>
      <c r="G472" s="94" t="str">
        <f t="shared" si="70"/>
        <v xml:space="preserve"> </v>
      </c>
      <c r="H472" s="88" t="str">
        <f t="shared" si="71"/>
        <v xml:space="preserve"> </v>
      </c>
      <c r="I472" s="90"/>
      <c r="J472" s="87"/>
      <c r="K472" s="51"/>
      <c r="L472" s="96" t="str">
        <f t="shared" si="78"/>
        <v xml:space="preserve"> </v>
      </c>
      <c r="M472" s="64" t="str">
        <f>IF(E472=0," ",IF(D472="Hayır",VLOOKUP(H472,Katsayı!$A$1:$B$197,2),IF(D472="Evet",VLOOKUP(H472,Katsayı!$A$199:$B$235,2),0)))</f>
        <v xml:space="preserve"> </v>
      </c>
      <c r="N472" s="82" t="str">
        <f t="shared" si="72"/>
        <v xml:space="preserve"> </v>
      </c>
      <c r="O472" s="83" t="str">
        <f t="shared" si="73"/>
        <v xml:space="preserve"> </v>
      </c>
      <c r="P472" s="83" t="str">
        <f t="shared" si="79"/>
        <v xml:space="preserve"> </v>
      </c>
      <c r="Q472" s="83" t="str">
        <f t="shared" si="74"/>
        <v xml:space="preserve"> </v>
      </c>
      <c r="R472" s="82" t="str">
        <f t="shared" si="75"/>
        <v xml:space="preserve"> </v>
      </c>
      <c r="S472" s="82" t="str">
        <f t="shared" si="76"/>
        <v xml:space="preserve"> </v>
      </c>
      <c r="T472" s="84" t="str">
        <f t="shared" si="77"/>
        <v xml:space="preserve"> </v>
      </c>
      <c r="U472" s="77"/>
      <c r="V472" s="78"/>
      <c r="Z472" s="80"/>
      <c r="AA472" s="80"/>
      <c r="AB472" s="80"/>
    </row>
    <row r="473" spans="1:28" s="79" customFormat="1" ht="15" customHeight="1" x14ac:dyDescent="0.2">
      <c r="A473" s="46"/>
      <c r="B473" s="85"/>
      <c r="C473" s="48"/>
      <c r="D473" s="48"/>
      <c r="E473" s="86"/>
      <c r="F473" s="50"/>
      <c r="G473" s="94" t="str">
        <f t="shared" si="70"/>
        <v xml:space="preserve"> </v>
      </c>
      <c r="H473" s="88" t="str">
        <f t="shared" si="71"/>
        <v xml:space="preserve"> </v>
      </c>
      <c r="I473" s="90"/>
      <c r="J473" s="87"/>
      <c r="K473" s="51"/>
      <c r="L473" s="96" t="str">
        <f t="shared" si="78"/>
        <v xml:space="preserve"> </v>
      </c>
      <c r="M473" s="64" t="str">
        <f>IF(E473=0," ",IF(D473="Hayır",VLOOKUP(H473,Katsayı!$A$1:$B$197,2),IF(D473="Evet",VLOOKUP(H473,Katsayı!$A$199:$B$235,2),0)))</f>
        <v xml:space="preserve"> </v>
      </c>
      <c r="N473" s="82" t="str">
        <f t="shared" si="72"/>
        <v xml:space="preserve"> </v>
      </c>
      <c r="O473" s="83" t="str">
        <f t="shared" si="73"/>
        <v xml:space="preserve"> </v>
      </c>
      <c r="P473" s="83" t="str">
        <f t="shared" si="79"/>
        <v xml:space="preserve"> </v>
      </c>
      <c r="Q473" s="83" t="str">
        <f t="shared" si="74"/>
        <v xml:space="preserve"> </v>
      </c>
      <c r="R473" s="82" t="str">
        <f t="shared" si="75"/>
        <v xml:space="preserve"> </v>
      </c>
      <c r="S473" s="82" t="str">
        <f t="shared" si="76"/>
        <v xml:space="preserve"> </v>
      </c>
      <c r="T473" s="84" t="str">
        <f t="shared" si="77"/>
        <v xml:space="preserve"> </v>
      </c>
      <c r="U473" s="77"/>
      <c r="V473" s="78"/>
      <c r="Z473" s="80"/>
      <c r="AA473" s="80"/>
      <c r="AB473" s="80"/>
    </row>
    <row r="474" spans="1:28" s="79" customFormat="1" ht="15" customHeight="1" x14ac:dyDescent="0.2">
      <c r="A474" s="46"/>
      <c r="B474" s="85"/>
      <c r="C474" s="48"/>
      <c r="D474" s="48"/>
      <c r="E474" s="86"/>
      <c r="F474" s="50"/>
      <c r="G474" s="94" t="str">
        <f t="shared" si="70"/>
        <v xml:space="preserve"> </v>
      </c>
      <c r="H474" s="88" t="str">
        <f t="shared" si="71"/>
        <v xml:space="preserve"> </v>
      </c>
      <c r="I474" s="90"/>
      <c r="J474" s="87"/>
      <c r="K474" s="51"/>
      <c r="L474" s="96" t="str">
        <f t="shared" si="78"/>
        <v xml:space="preserve"> </v>
      </c>
      <c r="M474" s="64" t="str">
        <f>IF(E474=0," ",IF(D474="Hayır",VLOOKUP(H474,Katsayı!$A$1:$B$197,2),IF(D474="Evet",VLOOKUP(H474,Katsayı!$A$199:$B$235,2),0)))</f>
        <v xml:space="preserve"> </v>
      </c>
      <c r="N474" s="82" t="str">
        <f t="shared" si="72"/>
        <v xml:space="preserve"> </v>
      </c>
      <c r="O474" s="83" t="str">
        <f t="shared" si="73"/>
        <v xml:space="preserve"> </v>
      </c>
      <c r="P474" s="83" t="str">
        <f t="shared" si="79"/>
        <v xml:space="preserve"> </v>
      </c>
      <c r="Q474" s="83" t="str">
        <f t="shared" si="74"/>
        <v xml:space="preserve"> </v>
      </c>
      <c r="R474" s="82" t="str">
        <f t="shared" si="75"/>
        <v xml:space="preserve"> </v>
      </c>
      <c r="S474" s="82" t="str">
        <f t="shared" si="76"/>
        <v xml:space="preserve"> </v>
      </c>
      <c r="T474" s="84" t="str">
        <f t="shared" si="77"/>
        <v xml:space="preserve"> </v>
      </c>
      <c r="U474" s="77"/>
      <c r="V474" s="78"/>
      <c r="Z474" s="80"/>
      <c r="AA474" s="80"/>
      <c r="AB474" s="80"/>
    </row>
    <row r="475" spans="1:28" s="79" customFormat="1" ht="15" customHeight="1" x14ac:dyDescent="0.2">
      <c r="A475" s="46"/>
      <c r="B475" s="85"/>
      <c r="C475" s="48"/>
      <c r="D475" s="48"/>
      <c r="E475" s="86"/>
      <c r="F475" s="50"/>
      <c r="G475" s="94" t="str">
        <f t="shared" si="70"/>
        <v xml:space="preserve"> </v>
      </c>
      <c r="H475" s="88" t="str">
        <f t="shared" si="71"/>
        <v xml:space="preserve"> </v>
      </c>
      <c r="I475" s="90"/>
      <c r="J475" s="87"/>
      <c r="K475" s="51"/>
      <c r="L475" s="96" t="str">
        <f t="shared" si="78"/>
        <v xml:space="preserve"> </v>
      </c>
      <c r="M475" s="64" t="str">
        <f>IF(E475=0," ",IF(D475="Hayır",VLOOKUP(H475,Katsayı!$A$1:$B$197,2),IF(D475="Evet",VLOOKUP(H475,Katsayı!$A$199:$B$235,2),0)))</f>
        <v xml:space="preserve"> </v>
      </c>
      <c r="N475" s="82" t="str">
        <f t="shared" si="72"/>
        <v xml:space="preserve"> </v>
      </c>
      <c r="O475" s="83" t="str">
        <f t="shared" si="73"/>
        <v xml:space="preserve"> </v>
      </c>
      <c r="P475" s="83" t="str">
        <f t="shared" si="79"/>
        <v xml:space="preserve"> </v>
      </c>
      <c r="Q475" s="83" t="str">
        <f t="shared" si="74"/>
        <v xml:space="preserve"> </v>
      </c>
      <c r="R475" s="82" t="str">
        <f t="shared" si="75"/>
        <v xml:space="preserve"> </v>
      </c>
      <c r="S475" s="82" t="str">
        <f t="shared" si="76"/>
        <v xml:space="preserve"> </v>
      </c>
      <c r="T475" s="84" t="str">
        <f t="shared" si="77"/>
        <v xml:space="preserve"> </v>
      </c>
      <c r="U475" s="77"/>
      <c r="V475" s="78"/>
      <c r="Z475" s="80"/>
      <c r="AA475" s="80"/>
      <c r="AB475" s="80"/>
    </row>
    <row r="476" spans="1:28" s="79" customFormat="1" ht="15" customHeight="1" x14ac:dyDescent="0.2">
      <c r="A476" s="46"/>
      <c r="B476" s="85"/>
      <c r="C476" s="48"/>
      <c r="D476" s="48"/>
      <c r="E476" s="86"/>
      <c r="F476" s="50"/>
      <c r="G476" s="94" t="str">
        <f t="shared" si="70"/>
        <v xml:space="preserve"> </v>
      </c>
      <c r="H476" s="88" t="str">
        <f t="shared" si="71"/>
        <v xml:space="preserve"> </v>
      </c>
      <c r="I476" s="90"/>
      <c r="J476" s="87"/>
      <c r="K476" s="51"/>
      <c r="L476" s="96" t="str">
        <f t="shared" si="78"/>
        <v xml:space="preserve"> </v>
      </c>
      <c r="M476" s="64" t="str">
        <f>IF(E476=0," ",IF(D476="Hayır",VLOOKUP(H476,Katsayı!$A$1:$B$197,2),IF(D476="Evet",VLOOKUP(H476,Katsayı!$A$199:$B$235,2),0)))</f>
        <v xml:space="preserve"> </v>
      </c>
      <c r="N476" s="82" t="str">
        <f t="shared" si="72"/>
        <v xml:space="preserve"> </v>
      </c>
      <c r="O476" s="83" t="str">
        <f t="shared" si="73"/>
        <v xml:space="preserve"> </v>
      </c>
      <c r="P476" s="83" t="str">
        <f t="shared" si="79"/>
        <v xml:space="preserve"> </v>
      </c>
      <c r="Q476" s="83" t="str">
        <f t="shared" si="74"/>
        <v xml:space="preserve"> </v>
      </c>
      <c r="R476" s="82" t="str">
        <f t="shared" si="75"/>
        <v xml:space="preserve"> </v>
      </c>
      <c r="S476" s="82" t="str">
        <f t="shared" si="76"/>
        <v xml:space="preserve"> </v>
      </c>
      <c r="T476" s="84" t="str">
        <f t="shared" si="77"/>
        <v xml:space="preserve"> </v>
      </c>
      <c r="U476" s="77"/>
      <c r="V476" s="78"/>
      <c r="Z476" s="80"/>
      <c r="AA476" s="80"/>
      <c r="AB476" s="80"/>
    </row>
    <row r="477" spans="1:28" s="79" customFormat="1" ht="15" customHeight="1" x14ac:dyDescent="0.2">
      <c r="A477" s="46"/>
      <c r="B477" s="85"/>
      <c r="C477" s="48"/>
      <c r="D477" s="48"/>
      <c r="E477" s="86"/>
      <c r="F477" s="50"/>
      <c r="G477" s="94" t="str">
        <f t="shared" si="70"/>
        <v xml:space="preserve"> </v>
      </c>
      <c r="H477" s="88" t="str">
        <f t="shared" si="71"/>
        <v xml:space="preserve"> </v>
      </c>
      <c r="I477" s="90"/>
      <c r="J477" s="87"/>
      <c r="K477" s="51"/>
      <c r="L477" s="96" t="str">
        <f t="shared" si="78"/>
        <v xml:space="preserve"> </v>
      </c>
      <c r="M477" s="64" t="str">
        <f>IF(E477=0," ",IF(D477="Hayır",VLOOKUP(H477,Katsayı!$A$1:$B$197,2),IF(D477="Evet",VLOOKUP(H477,Katsayı!$A$199:$B$235,2),0)))</f>
        <v xml:space="preserve"> </v>
      </c>
      <c r="N477" s="82" t="str">
        <f t="shared" si="72"/>
        <v xml:space="preserve"> </v>
      </c>
      <c r="O477" s="83" t="str">
        <f t="shared" si="73"/>
        <v xml:space="preserve"> </v>
      </c>
      <c r="P477" s="83" t="str">
        <f t="shared" si="79"/>
        <v xml:space="preserve"> </v>
      </c>
      <c r="Q477" s="83" t="str">
        <f t="shared" si="74"/>
        <v xml:space="preserve"> </v>
      </c>
      <c r="R477" s="82" t="str">
        <f t="shared" si="75"/>
        <v xml:space="preserve"> </v>
      </c>
      <c r="S477" s="82" t="str">
        <f t="shared" si="76"/>
        <v xml:space="preserve"> </v>
      </c>
      <c r="T477" s="84" t="str">
        <f t="shared" si="77"/>
        <v xml:space="preserve"> </v>
      </c>
      <c r="U477" s="77"/>
      <c r="V477" s="78"/>
      <c r="Z477" s="80"/>
      <c r="AA477" s="80"/>
      <c r="AB477" s="80"/>
    </row>
    <row r="478" spans="1:28" s="79" customFormat="1" ht="15" customHeight="1" x14ac:dyDescent="0.2">
      <c r="A478" s="46"/>
      <c r="B478" s="85"/>
      <c r="C478" s="48"/>
      <c r="D478" s="48"/>
      <c r="E478" s="86"/>
      <c r="F478" s="50"/>
      <c r="G478" s="94" t="str">
        <f t="shared" si="70"/>
        <v xml:space="preserve"> </v>
      </c>
      <c r="H478" s="88" t="str">
        <f t="shared" si="71"/>
        <v xml:space="preserve"> </v>
      </c>
      <c r="I478" s="90"/>
      <c r="J478" s="87"/>
      <c r="K478" s="51"/>
      <c r="L478" s="96" t="str">
        <f t="shared" si="78"/>
        <v xml:space="preserve"> </v>
      </c>
      <c r="M478" s="64" t="str">
        <f>IF(E478=0," ",IF(D478="Hayır",VLOOKUP(H478,Katsayı!$A$1:$B$197,2),IF(D478="Evet",VLOOKUP(H478,Katsayı!$A$199:$B$235,2),0)))</f>
        <v xml:space="preserve"> </v>
      </c>
      <c r="N478" s="82" t="str">
        <f t="shared" si="72"/>
        <v xml:space="preserve"> </v>
      </c>
      <c r="O478" s="83" t="str">
        <f t="shared" si="73"/>
        <v xml:space="preserve"> </v>
      </c>
      <c r="P478" s="83" t="str">
        <f t="shared" si="79"/>
        <v xml:space="preserve"> </v>
      </c>
      <c r="Q478" s="83" t="str">
        <f t="shared" si="74"/>
        <v xml:space="preserve"> </v>
      </c>
      <c r="R478" s="82" t="str">
        <f t="shared" si="75"/>
        <v xml:space="preserve"> </v>
      </c>
      <c r="S478" s="82" t="str">
        <f t="shared" si="76"/>
        <v xml:space="preserve"> </v>
      </c>
      <c r="T478" s="84" t="str">
        <f t="shared" si="77"/>
        <v xml:space="preserve"> </v>
      </c>
      <c r="U478" s="77"/>
      <c r="V478" s="78"/>
      <c r="Z478" s="80"/>
      <c r="AA478" s="80"/>
      <c r="AB478" s="80"/>
    </row>
    <row r="479" spans="1:28" s="79" customFormat="1" ht="15" customHeight="1" x14ac:dyDescent="0.2">
      <c r="A479" s="46"/>
      <c r="B479" s="85"/>
      <c r="C479" s="48"/>
      <c r="D479" s="48"/>
      <c r="E479" s="86"/>
      <c r="F479" s="49"/>
      <c r="G479" s="94" t="str">
        <f t="shared" si="70"/>
        <v xml:space="preserve"> </v>
      </c>
      <c r="H479" s="88" t="str">
        <f t="shared" si="71"/>
        <v xml:space="preserve"> </v>
      </c>
      <c r="I479" s="90"/>
      <c r="J479" s="87"/>
      <c r="K479" s="51"/>
      <c r="L479" s="96" t="str">
        <f t="shared" si="78"/>
        <v xml:space="preserve"> </v>
      </c>
      <c r="M479" s="64" t="str">
        <f>IF(E479=0," ",IF(D479="Hayır",VLOOKUP(H479,Katsayı!$A$1:$B$197,2),IF(D479="Evet",VLOOKUP(H479,Katsayı!$A$199:$B$235,2),0)))</f>
        <v xml:space="preserve"> </v>
      </c>
      <c r="N479" s="82" t="str">
        <f t="shared" si="72"/>
        <v xml:space="preserve"> </v>
      </c>
      <c r="O479" s="83" t="str">
        <f t="shared" si="73"/>
        <v xml:space="preserve"> </v>
      </c>
      <c r="P479" s="83" t="str">
        <f t="shared" si="79"/>
        <v xml:space="preserve"> </v>
      </c>
      <c r="Q479" s="83" t="str">
        <f t="shared" si="74"/>
        <v xml:space="preserve"> </v>
      </c>
      <c r="R479" s="82" t="str">
        <f t="shared" si="75"/>
        <v xml:space="preserve"> </v>
      </c>
      <c r="S479" s="82" t="str">
        <f t="shared" si="76"/>
        <v xml:space="preserve"> </v>
      </c>
      <c r="T479" s="84" t="str">
        <f t="shared" si="77"/>
        <v xml:space="preserve"> </v>
      </c>
      <c r="U479" s="77"/>
      <c r="V479" s="78"/>
      <c r="Z479" s="80"/>
      <c r="AA479" s="80"/>
      <c r="AB479" s="80"/>
    </row>
    <row r="480" spans="1:28" s="79" customFormat="1" ht="15" customHeight="1" x14ac:dyDescent="0.2">
      <c r="A480" s="46"/>
      <c r="B480" s="85"/>
      <c r="C480" s="48"/>
      <c r="D480" s="48"/>
      <c r="E480" s="86"/>
      <c r="F480" s="49"/>
      <c r="G480" s="94" t="str">
        <f t="shared" si="70"/>
        <v xml:space="preserve"> </v>
      </c>
      <c r="H480" s="88" t="str">
        <f t="shared" si="71"/>
        <v xml:space="preserve"> </v>
      </c>
      <c r="I480" s="90"/>
      <c r="J480" s="87"/>
      <c r="K480" s="51"/>
      <c r="L480" s="96" t="str">
        <f t="shared" si="78"/>
        <v xml:space="preserve"> </v>
      </c>
      <c r="M480" s="64" t="str">
        <f>IF(E480=0," ",IF(D480="Hayır",VLOOKUP(H480,Katsayı!$A$1:$B$197,2),IF(D480="Evet",VLOOKUP(H480,Katsayı!$A$199:$B$235,2),0)))</f>
        <v xml:space="preserve"> </v>
      </c>
      <c r="N480" s="82" t="str">
        <f t="shared" si="72"/>
        <v xml:space="preserve"> </v>
      </c>
      <c r="O480" s="83" t="str">
        <f t="shared" si="73"/>
        <v xml:space="preserve"> </v>
      </c>
      <c r="P480" s="83" t="str">
        <f t="shared" si="79"/>
        <v xml:space="preserve"> </v>
      </c>
      <c r="Q480" s="83" t="str">
        <f t="shared" si="74"/>
        <v xml:space="preserve"> </v>
      </c>
      <c r="R480" s="82" t="str">
        <f t="shared" si="75"/>
        <v xml:space="preserve"> </v>
      </c>
      <c r="S480" s="82" t="str">
        <f t="shared" si="76"/>
        <v xml:space="preserve"> </v>
      </c>
      <c r="T480" s="84" t="str">
        <f t="shared" si="77"/>
        <v xml:space="preserve"> </v>
      </c>
      <c r="U480" s="77"/>
      <c r="V480" s="78"/>
      <c r="Z480" s="80"/>
      <c r="AA480" s="80"/>
      <c r="AB480" s="80"/>
    </row>
    <row r="481" spans="1:28" s="79" customFormat="1" ht="15" customHeight="1" x14ac:dyDescent="0.2">
      <c r="A481" s="46"/>
      <c r="B481" s="85"/>
      <c r="C481" s="48"/>
      <c r="D481" s="48"/>
      <c r="E481" s="86"/>
      <c r="F481" s="49"/>
      <c r="G481" s="94" t="str">
        <f t="shared" si="70"/>
        <v xml:space="preserve"> </v>
      </c>
      <c r="H481" s="88" t="str">
        <f t="shared" si="71"/>
        <v xml:space="preserve"> </v>
      </c>
      <c r="I481" s="90"/>
      <c r="J481" s="87"/>
      <c r="K481" s="51"/>
      <c r="L481" s="96" t="str">
        <f t="shared" si="78"/>
        <v xml:space="preserve"> </v>
      </c>
      <c r="M481" s="64" t="str">
        <f>IF(E481=0," ",IF(D481="Hayır",VLOOKUP(H481,Katsayı!$A$1:$B$197,2),IF(D481="Evet",VLOOKUP(H481,Katsayı!$A$199:$B$235,2),0)))</f>
        <v xml:space="preserve"> </v>
      </c>
      <c r="N481" s="82" t="str">
        <f t="shared" si="72"/>
        <v xml:space="preserve"> </v>
      </c>
      <c r="O481" s="83" t="str">
        <f t="shared" si="73"/>
        <v xml:space="preserve"> </v>
      </c>
      <c r="P481" s="83" t="str">
        <f t="shared" si="79"/>
        <v xml:space="preserve"> </v>
      </c>
      <c r="Q481" s="83" t="str">
        <f t="shared" si="74"/>
        <v xml:space="preserve"> </v>
      </c>
      <c r="R481" s="82" t="str">
        <f t="shared" si="75"/>
        <v xml:space="preserve"> </v>
      </c>
      <c r="S481" s="82" t="str">
        <f t="shared" si="76"/>
        <v xml:space="preserve"> </v>
      </c>
      <c r="T481" s="84" t="str">
        <f t="shared" si="77"/>
        <v xml:space="preserve"> </v>
      </c>
      <c r="U481" s="77"/>
      <c r="V481" s="78"/>
      <c r="Z481" s="80"/>
      <c r="AA481" s="80"/>
      <c r="AB481" s="80"/>
    </row>
    <row r="482" spans="1:28" s="79" customFormat="1" ht="15" customHeight="1" x14ac:dyDescent="0.2">
      <c r="A482" s="46"/>
      <c r="B482" s="85"/>
      <c r="C482" s="48"/>
      <c r="D482" s="48"/>
      <c r="E482" s="86"/>
      <c r="F482" s="49"/>
      <c r="G482" s="94" t="str">
        <f t="shared" si="70"/>
        <v xml:space="preserve"> </v>
      </c>
      <c r="H482" s="88" t="str">
        <f t="shared" si="71"/>
        <v xml:space="preserve"> </v>
      </c>
      <c r="I482" s="90"/>
      <c r="J482" s="87"/>
      <c r="K482" s="51"/>
      <c r="L482" s="96" t="str">
        <f t="shared" si="78"/>
        <v xml:space="preserve"> </v>
      </c>
      <c r="M482" s="64" t="str">
        <f>IF(E482=0," ",IF(D482="Hayır",VLOOKUP(H482,Katsayı!$A$1:$B$197,2),IF(D482="Evet",VLOOKUP(H482,Katsayı!$A$199:$B$235,2),0)))</f>
        <v xml:space="preserve"> </v>
      </c>
      <c r="N482" s="82" t="str">
        <f t="shared" si="72"/>
        <v xml:space="preserve"> </v>
      </c>
      <c r="O482" s="83" t="str">
        <f t="shared" si="73"/>
        <v xml:space="preserve"> </v>
      </c>
      <c r="P482" s="83" t="str">
        <f t="shared" si="79"/>
        <v xml:space="preserve"> </v>
      </c>
      <c r="Q482" s="83" t="str">
        <f t="shared" si="74"/>
        <v xml:space="preserve"> </v>
      </c>
      <c r="R482" s="82" t="str">
        <f t="shared" si="75"/>
        <v xml:space="preserve"> </v>
      </c>
      <c r="S482" s="82" t="str">
        <f t="shared" si="76"/>
        <v xml:space="preserve"> </v>
      </c>
      <c r="T482" s="84" t="str">
        <f t="shared" si="77"/>
        <v xml:space="preserve"> </v>
      </c>
      <c r="U482" s="77"/>
      <c r="V482" s="78"/>
      <c r="Z482" s="80"/>
      <c r="AA482" s="80"/>
      <c r="AB482" s="80"/>
    </row>
    <row r="483" spans="1:28" s="79" customFormat="1" ht="15" customHeight="1" x14ac:dyDescent="0.2">
      <c r="A483" s="46"/>
      <c r="B483" s="85"/>
      <c r="C483" s="48"/>
      <c r="D483" s="48"/>
      <c r="E483" s="86"/>
      <c r="F483" s="49"/>
      <c r="G483" s="94" t="str">
        <f t="shared" si="70"/>
        <v xml:space="preserve"> </v>
      </c>
      <c r="H483" s="88" t="str">
        <f t="shared" si="71"/>
        <v xml:space="preserve"> </v>
      </c>
      <c r="I483" s="90"/>
      <c r="J483" s="87"/>
      <c r="K483" s="51"/>
      <c r="L483" s="96" t="str">
        <f t="shared" si="78"/>
        <v xml:space="preserve"> </v>
      </c>
      <c r="M483" s="64" t="str">
        <f>IF(E483=0," ",IF(D483="Hayır",VLOOKUP(H483,Katsayı!$A$1:$B$197,2),IF(D483="Evet",VLOOKUP(H483,Katsayı!$A$199:$B$235,2),0)))</f>
        <v xml:space="preserve"> </v>
      </c>
      <c r="N483" s="82" t="str">
        <f t="shared" si="72"/>
        <v xml:space="preserve"> </v>
      </c>
      <c r="O483" s="83" t="str">
        <f t="shared" si="73"/>
        <v xml:space="preserve"> </v>
      </c>
      <c r="P483" s="83" t="str">
        <f t="shared" si="79"/>
        <v xml:space="preserve"> </v>
      </c>
      <c r="Q483" s="83" t="str">
        <f t="shared" si="74"/>
        <v xml:space="preserve"> </v>
      </c>
      <c r="R483" s="82" t="str">
        <f t="shared" si="75"/>
        <v xml:space="preserve"> </v>
      </c>
      <c r="S483" s="82" t="str">
        <f t="shared" si="76"/>
        <v xml:space="preserve"> </v>
      </c>
      <c r="T483" s="84" t="str">
        <f t="shared" si="77"/>
        <v xml:space="preserve"> </v>
      </c>
      <c r="U483" s="77"/>
      <c r="V483" s="78"/>
      <c r="Z483" s="80"/>
      <c r="AA483" s="80"/>
      <c r="AB483" s="80"/>
    </row>
    <row r="484" spans="1:28" s="79" customFormat="1" ht="15" customHeight="1" x14ac:dyDescent="0.2">
      <c r="A484" s="46"/>
      <c r="B484" s="85"/>
      <c r="C484" s="48"/>
      <c r="D484" s="48"/>
      <c r="E484" s="86"/>
      <c r="F484" s="49"/>
      <c r="G484" s="94" t="str">
        <f t="shared" si="70"/>
        <v xml:space="preserve"> </v>
      </c>
      <c r="H484" s="88" t="str">
        <f t="shared" si="71"/>
        <v xml:space="preserve"> </v>
      </c>
      <c r="I484" s="90"/>
      <c r="J484" s="87"/>
      <c r="K484" s="51"/>
      <c r="L484" s="96" t="str">
        <f t="shared" si="78"/>
        <v xml:space="preserve"> </v>
      </c>
      <c r="M484" s="64" t="str">
        <f>IF(E484=0," ",IF(D484="Hayır",VLOOKUP(H484,Katsayı!$A$1:$B$197,2),IF(D484="Evet",VLOOKUP(H484,Katsayı!$A$199:$B$235,2),0)))</f>
        <v xml:space="preserve"> </v>
      </c>
      <c r="N484" s="82" t="str">
        <f t="shared" si="72"/>
        <v xml:space="preserve"> </v>
      </c>
      <c r="O484" s="83" t="str">
        <f t="shared" si="73"/>
        <v xml:space="preserve"> </v>
      </c>
      <c r="P484" s="83" t="str">
        <f t="shared" si="79"/>
        <v xml:space="preserve"> </v>
      </c>
      <c r="Q484" s="83" t="str">
        <f t="shared" si="74"/>
        <v xml:space="preserve"> </v>
      </c>
      <c r="R484" s="82" t="str">
        <f t="shared" si="75"/>
        <v xml:space="preserve"> </v>
      </c>
      <c r="S484" s="82" t="str">
        <f t="shared" si="76"/>
        <v xml:space="preserve"> </v>
      </c>
      <c r="T484" s="84" t="str">
        <f t="shared" si="77"/>
        <v xml:space="preserve"> </v>
      </c>
      <c r="U484" s="77"/>
      <c r="V484" s="78"/>
      <c r="Z484" s="80"/>
      <c r="AA484" s="80"/>
      <c r="AB484" s="80"/>
    </row>
    <row r="485" spans="1:28" s="79" customFormat="1" ht="15" customHeight="1" x14ac:dyDescent="0.2">
      <c r="A485" s="46"/>
      <c r="B485" s="85"/>
      <c r="C485" s="48"/>
      <c r="D485" s="48"/>
      <c r="E485" s="86"/>
      <c r="F485" s="49"/>
      <c r="G485" s="94" t="str">
        <f t="shared" si="70"/>
        <v xml:space="preserve"> </v>
      </c>
      <c r="H485" s="88" t="str">
        <f t="shared" si="71"/>
        <v xml:space="preserve"> </v>
      </c>
      <c r="I485" s="90"/>
      <c r="J485" s="87"/>
      <c r="K485" s="51"/>
      <c r="L485" s="96" t="str">
        <f t="shared" si="78"/>
        <v xml:space="preserve"> </v>
      </c>
      <c r="M485" s="64" t="str">
        <f>IF(E485=0," ",IF(D485="Hayır",VLOOKUP(H485,Katsayı!$A$1:$B$197,2),IF(D485="Evet",VLOOKUP(H485,Katsayı!$A$199:$B$235,2),0)))</f>
        <v xml:space="preserve"> </v>
      </c>
      <c r="N485" s="82" t="str">
        <f t="shared" si="72"/>
        <v xml:space="preserve"> </v>
      </c>
      <c r="O485" s="83" t="str">
        <f t="shared" si="73"/>
        <v xml:space="preserve"> </v>
      </c>
      <c r="P485" s="83" t="str">
        <f t="shared" si="79"/>
        <v xml:space="preserve"> </v>
      </c>
      <c r="Q485" s="83" t="str">
        <f t="shared" si="74"/>
        <v xml:space="preserve"> </v>
      </c>
      <c r="R485" s="82" t="str">
        <f t="shared" si="75"/>
        <v xml:space="preserve"> </v>
      </c>
      <c r="S485" s="82" t="str">
        <f t="shared" si="76"/>
        <v xml:space="preserve"> </v>
      </c>
      <c r="T485" s="84" t="str">
        <f t="shared" si="77"/>
        <v xml:space="preserve"> </v>
      </c>
      <c r="U485" s="77"/>
      <c r="V485" s="78"/>
      <c r="Z485" s="80"/>
      <c r="AA485" s="80"/>
      <c r="AB485" s="80"/>
    </row>
    <row r="486" spans="1:28" s="79" customFormat="1" ht="15" customHeight="1" x14ac:dyDescent="0.2">
      <c r="A486" s="46"/>
      <c r="B486" s="85"/>
      <c r="C486" s="48"/>
      <c r="D486" s="48"/>
      <c r="E486" s="86"/>
      <c r="F486" s="49"/>
      <c r="G486" s="94" t="str">
        <f t="shared" si="70"/>
        <v xml:space="preserve"> </v>
      </c>
      <c r="H486" s="88" t="str">
        <f t="shared" si="71"/>
        <v xml:space="preserve"> </v>
      </c>
      <c r="I486" s="90"/>
      <c r="J486" s="87"/>
      <c r="K486" s="51"/>
      <c r="L486" s="96" t="str">
        <f t="shared" si="78"/>
        <v xml:space="preserve"> </v>
      </c>
      <c r="M486" s="64" t="str">
        <f>IF(E486=0," ",IF(D486="Hayır",VLOOKUP(H486,Katsayı!$A$1:$B$197,2),IF(D486="Evet",VLOOKUP(H486,Katsayı!$A$199:$B$235,2),0)))</f>
        <v xml:space="preserve"> </v>
      </c>
      <c r="N486" s="82" t="str">
        <f t="shared" si="72"/>
        <v xml:space="preserve"> </v>
      </c>
      <c r="O486" s="83" t="str">
        <f t="shared" si="73"/>
        <v xml:space="preserve"> </v>
      </c>
      <c r="P486" s="83" t="str">
        <f t="shared" si="79"/>
        <v xml:space="preserve"> </v>
      </c>
      <c r="Q486" s="83" t="str">
        <f t="shared" si="74"/>
        <v xml:space="preserve"> </v>
      </c>
      <c r="R486" s="82" t="str">
        <f t="shared" si="75"/>
        <v xml:space="preserve"> </v>
      </c>
      <c r="S486" s="82" t="str">
        <f t="shared" si="76"/>
        <v xml:space="preserve"> </v>
      </c>
      <c r="T486" s="84" t="str">
        <f t="shared" si="77"/>
        <v xml:space="preserve"> </v>
      </c>
      <c r="U486" s="77"/>
      <c r="V486" s="78"/>
      <c r="Z486" s="80"/>
      <c r="AA486" s="80"/>
      <c r="AB486" s="80"/>
    </row>
    <row r="487" spans="1:28" s="79" customFormat="1" ht="15" customHeight="1" x14ac:dyDescent="0.2">
      <c r="A487" s="46"/>
      <c r="B487" s="85"/>
      <c r="C487" s="48"/>
      <c r="D487" s="48"/>
      <c r="E487" s="86"/>
      <c r="F487" s="49"/>
      <c r="G487" s="94" t="str">
        <f t="shared" si="70"/>
        <v xml:space="preserve"> </v>
      </c>
      <c r="H487" s="88" t="str">
        <f t="shared" si="71"/>
        <v xml:space="preserve"> </v>
      </c>
      <c r="I487" s="90"/>
      <c r="J487" s="87"/>
      <c r="K487" s="51"/>
      <c r="L487" s="96" t="str">
        <f t="shared" si="78"/>
        <v xml:space="preserve"> </v>
      </c>
      <c r="M487" s="64" t="str">
        <f>IF(E487=0," ",IF(D487="Hayır",VLOOKUP(H487,Katsayı!$A$1:$B$197,2),IF(D487="Evet",VLOOKUP(H487,Katsayı!$A$199:$B$235,2),0)))</f>
        <v xml:space="preserve"> </v>
      </c>
      <c r="N487" s="82" t="str">
        <f t="shared" si="72"/>
        <v xml:space="preserve"> </v>
      </c>
      <c r="O487" s="83" t="str">
        <f t="shared" si="73"/>
        <v xml:space="preserve"> </v>
      </c>
      <c r="P487" s="83" t="str">
        <f t="shared" si="79"/>
        <v xml:space="preserve"> </v>
      </c>
      <c r="Q487" s="83" t="str">
        <f t="shared" si="74"/>
        <v xml:space="preserve"> </v>
      </c>
      <c r="R487" s="82" t="str">
        <f t="shared" si="75"/>
        <v xml:space="preserve"> </v>
      </c>
      <c r="S487" s="82" t="str">
        <f t="shared" si="76"/>
        <v xml:space="preserve"> </v>
      </c>
      <c r="T487" s="84" t="str">
        <f t="shared" si="77"/>
        <v xml:space="preserve"> </v>
      </c>
      <c r="U487" s="77"/>
      <c r="V487" s="78"/>
      <c r="Z487" s="80"/>
      <c r="AA487" s="80"/>
      <c r="AB487" s="80"/>
    </row>
    <row r="488" spans="1:28" s="79" customFormat="1" ht="15" customHeight="1" x14ac:dyDescent="0.2">
      <c r="A488" s="46"/>
      <c r="B488" s="85"/>
      <c r="C488" s="48"/>
      <c r="D488" s="48"/>
      <c r="E488" s="86"/>
      <c r="F488" s="49"/>
      <c r="G488" s="94" t="str">
        <f t="shared" si="70"/>
        <v xml:space="preserve"> </v>
      </c>
      <c r="H488" s="88" t="str">
        <f t="shared" si="71"/>
        <v xml:space="preserve"> </v>
      </c>
      <c r="I488" s="90"/>
      <c r="J488" s="87"/>
      <c r="K488" s="51"/>
      <c r="L488" s="96" t="str">
        <f t="shared" si="78"/>
        <v xml:space="preserve"> </v>
      </c>
      <c r="M488" s="64" t="str">
        <f>IF(E488=0," ",IF(D488="Hayır",VLOOKUP(H488,Katsayı!$A$1:$B$197,2),IF(D488="Evet",VLOOKUP(H488,Katsayı!$A$199:$B$235,2),0)))</f>
        <v xml:space="preserve"> </v>
      </c>
      <c r="N488" s="82" t="str">
        <f t="shared" si="72"/>
        <v xml:space="preserve"> </v>
      </c>
      <c r="O488" s="83" t="str">
        <f t="shared" si="73"/>
        <v xml:space="preserve"> </v>
      </c>
      <c r="P488" s="83" t="str">
        <f t="shared" si="79"/>
        <v xml:space="preserve"> </v>
      </c>
      <c r="Q488" s="83" t="str">
        <f t="shared" si="74"/>
        <v xml:space="preserve"> </v>
      </c>
      <c r="R488" s="82" t="str">
        <f t="shared" si="75"/>
        <v xml:space="preserve"> </v>
      </c>
      <c r="S488" s="82" t="str">
        <f t="shared" si="76"/>
        <v xml:space="preserve"> </v>
      </c>
      <c r="T488" s="84" t="str">
        <f t="shared" si="77"/>
        <v xml:space="preserve"> </v>
      </c>
      <c r="U488" s="77"/>
      <c r="V488" s="78"/>
      <c r="Z488" s="80"/>
      <c r="AA488" s="80"/>
      <c r="AB488" s="80"/>
    </row>
    <row r="489" spans="1:28" s="79" customFormat="1" ht="15" customHeight="1" x14ac:dyDescent="0.2">
      <c r="A489" s="46"/>
      <c r="B489" s="85"/>
      <c r="C489" s="48"/>
      <c r="D489" s="48"/>
      <c r="E489" s="86"/>
      <c r="F489" s="49"/>
      <c r="G489" s="94" t="str">
        <f t="shared" si="70"/>
        <v xml:space="preserve"> </v>
      </c>
      <c r="H489" s="88" t="str">
        <f t="shared" si="71"/>
        <v xml:space="preserve"> </v>
      </c>
      <c r="I489" s="90"/>
      <c r="J489" s="87"/>
      <c r="K489" s="51"/>
      <c r="L489" s="96" t="str">
        <f t="shared" si="78"/>
        <v xml:space="preserve"> </v>
      </c>
      <c r="M489" s="64" t="str">
        <f>IF(E489=0," ",IF(D489="Hayır",VLOOKUP(H489,Katsayı!$A$1:$B$197,2),IF(D489="Evet",VLOOKUP(H489,Katsayı!$A$199:$B$235,2),0)))</f>
        <v xml:space="preserve"> </v>
      </c>
      <c r="N489" s="82" t="str">
        <f t="shared" si="72"/>
        <v xml:space="preserve"> </v>
      </c>
      <c r="O489" s="83" t="str">
        <f t="shared" si="73"/>
        <v xml:space="preserve"> </v>
      </c>
      <c r="P489" s="83" t="str">
        <f t="shared" si="79"/>
        <v xml:space="preserve"> </v>
      </c>
      <c r="Q489" s="83" t="str">
        <f t="shared" si="74"/>
        <v xml:space="preserve"> </v>
      </c>
      <c r="R489" s="82" t="str">
        <f t="shared" si="75"/>
        <v xml:space="preserve"> </v>
      </c>
      <c r="S489" s="82" t="str">
        <f t="shared" si="76"/>
        <v xml:space="preserve"> </v>
      </c>
      <c r="T489" s="84" t="str">
        <f t="shared" si="77"/>
        <v xml:space="preserve"> </v>
      </c>
      <c r="U489" s="77"/>
      <c r="V489" s="78"/>
      <c r="Z489" s="80"/>
      <c r="AA489" s="80"/>
      <c r="AB489" s="80"/>
    </row>
    <row r="490" spans="1:28" s="79" customFormat="1" ht="15" customHeight="1" x14ac:dyDescent="0.2">
      <c r="A490" s="46"/>
      <c r="B490" s="85"/>
      <c r="C490" s="48"/>
      <c r="D490" s="48"/>
      <c r="E490" s="86"/>
      <c r="F490" s="49"/>
      <c r="G490" s="94" t="str">
        <f t="shared" si="70"/>
        <v xml:space="preserve"> </v>
      </c>
      <c r="H490" s="88" t="str">
        <f t="shared" si="71"/>
        <v xml:space="preserve"> </v>
      </c>
      <c r="I490" s="90"/>
      <c r="J490" s="87"/>
      <c r="K490" s="51"/>
      <c r="L490" s="96" t="str">
        <f t="shared" si="78"/>
        <v xml:space="preserve"> </v>
      </c>
      <c r="M490" s="64" t="str">
        <f>IF(E490=0," ",IF(D490="Hayır",VLOOKUP(H490,Katsayı!$A$1:$B$197,2),IF(D490="Evet",VLOOKUP(H490,Katsayı!$A$199:$B$235,2),0)))</f>
        <v xml:space="preserve"> </v>
      </c>
      <c r="N490" s="82" t="str">
        <f t="shared" si="72"/>
        <v xml:space="preserve"> </v>
      </c>
      <c r="O490" s="83" t="str">
        <f t="shared" si="73"/>
        <v xml:space="preserve"> </v>
      </c>
      <c r="P490" s="83" t="str">
        <f t="shared" si="79"/>
        <v xml:space="preserve"> </v>
      </c>
      <c r="Q490" s="83" t="str">
        <f t="shared" si="74"/>
        <v xml:space="preserve"> </v>
      </c>
      <c r="R490" s="82" t="str">
        <f t="shared" si="75"/>
        <v xml:space="preserve"> </v>
      </c>
      <c r="S490" s="82" t="str">
        <f t="shared" si="76"/>
        <v xml:space="preserve"> </v>
      </c>
      <c r="T490" s="84" t="str">
        <f t="shared" si="77"/>
        <v xml:space="preserve"> </v>
      </c>
      <c r="U490" s="77"/>
      <c r="V490" s="78"/>
      <c r="Z490" s="80"/>
      <c r="AA490" s="80"/>
      <c r="AB490" s="80"/>
    </row>
    <row r="491" spans="1:28" s="79" customFormat="1" ht="15" customHeight="1" x14ac:dyDescent="0.2">
      <c r="A491" s="46"/>
      <c r="B491" s="85"/>
      <c r="C491" s="48"/>
      <c r="D491" s="48"/>
      <c r="E491" s="86"/>
      <c r="F491" s="49"/>
      <c r="G491" s="94" t="str">
        <f t="shared" si="70"/>
        <v xml:space="preserve"> </v>
      </c>
      <c r="H491" s="88" t="str">
        <f t="shared" si="71"/>
        <v xml:space="preserve"> </v>
      </c>
      <c r="I491" s="90"/>
      <c r="J491" s="87"/>
      <c r="K491" s="51"/>
      <c r="L491" s="96" t="str">
        <f t="shared" si="78"/>
        <v xml:space="preserve"> </v>
      </c>
      <c r="M491" s="64" t="str">
        <f>IF(E491=0," ",IF(D491="Hayır",VLOOKUP(H491,Katsayı!$A$1:$B$197,2),IF(D491="Evet",VLOOKUP(H491,Katsayı!$A$199:$B$235,2),0)))</f>
        <v xml:space="preserve"> </v>
      </c>
      <c r="N491" s="82" t="str">
        <f t="shared" si="72"/>
        <v xml:space="preserve"> </v>
      </c>
      <c r="O491" s="83" t="str">
        <f t="shared" si="73"/>
        <v xml:space="preserve"> </v>
      </c>
      <c r="P491" s="83" t="str">
        <f t="shared" si="79"/>
        <v xml:space="preserve"> </v>
      </c>
      <c r="Q491" s="83" t="str">
        <f t="shared" si="74"/>
        <v xml:space="preserve"> </v>
      </c>
      <c r="R491" s="82" t="str">
        <f t="shared" si="75"/>
        <v xml:space="preserve"> </v>
      </c>
      <c r="S491" s="82" t="str">
        <f t="shared" si="76"/>
        <v xml:space="preserve"> </v>
      </c>
      <c r="T491" s="84" t="str">
        <f t="shared" si="77"/>
        <v xml:space="preserve"> </v>
      </c>
      <c r="U491" s="77"/>
      <c r="V491" s="78"/>
      <c r="Z491" s="80"/>
      <c r="AA491" s="80"/>
      <c r="AB491" s="80"/>
    </row>
    <row r="492" spans="1:28" s="79" customFormat="1" ht="15" customHeight="1" x14ac:dyDescent="0.2">
      <c r="A492" s="46"/>
      <c r="B492" s="85"/>
      <c r="C492" s="48"/>
      <c r="D492" s="48"/>
      <c r="E492" s="86"/>
      <c r="F492" s="49"/>
      <c r="G492" s="94" t="str">
        <f t="shared" si="70"/>
        <v xml:space="preserve"> </v>
      </c>
      <c r="H492" s="88" t="str">
        <f t="shared" si="71"/>
        <v xml:space="preserve"> </v>
      </c>
      <c r="I492" s="90"/>
      <c r="J492" s="87"/>
      <c r="K492" s="51"/>
      <c r="L492" s="96" t="str">
        <f t="shared" si="78"/>
        <v xml:space="preserve"> </v>
      </c>
      <c r="M492" s="64" t="str">
        <f>IF(E492=0," ",IF(D492="Hayır",VLOOKUP(H492,Katsayı!$A$1:$B$197,2),IF(D492="Evet",VLOOKUP(H492,Katsayı!$A$199:$B$235,2),0)))</f>
        <v xml:space="preserve"> </v>
      </c>
      <c r="N492" s="82" t="str">
        <f t="shared" si="72"/>
        <v xml:space="preserve"> </v>
      </c>
      <c r="O492" s="83" t="str">
        <f t="shared" si="73"/>
        <v xml:space="preserve"> </v>
      </c>
      <c r="P492" s="83" t="str">
        <f t="shared" si="79"/>
        <v xml:space="preserve"> </v>
      </c>
      <c r="Q492" s="83" t="str">
        <f t="shared" si="74"/>
        <v xml:space="preserve"> </v>
      </c>
      <c r="R492" s="82" t="str">
        <f t="shared" si="75"/>
        <v xml:space="preserve"> </v>
      </c>
      <c r="S492" s="82" t="str">
        <f t="shared" si="76"/>
        <v xml:space="preserve"> </v>
      </c>
      <c r="T492" s="84" t="str">
        <f t="shared" si="77"/>
        <v xml:space="preserve"> </v>
      </c>
      <c r="U492" s="77"/>
      <c r="V492" s="78"/>
      <c r="Z492" s="80"/>
      <c r="AA492" s="80"/>
      <c r="AB492" s="80"/>
    </row>
    <row r="493" spans="1:28" s="79" customFormat="1" ht="15" customHeight="1" x14ac:dyDescent="0.2">
      <c r="A493" s="46"/>
      <c r="B493" s="85"/>
      <c r="C493" s="48"/>
      <c r="D493" s="48"/>
      <c r="E493" s="86"/>
      <c r="F493" s="49"/>
      <c r="G493" s="94" t="str">
        <f t="shared" si="70"/>
        <v xml:space="preserve"> </v>
      </c>
      <c r="H493" s="88" t="str">
        <f t="shared" si="71"/>
        <v xml:space="preserve"> </v>
      </c>
      <c r="I493" s="90"/>
      <c r="J493" s="87"/>
      <c r="K493" s="51"/>
      <c r="L493" s="96" t="str">
        <f t="shared" si="78"/>
        <v xml:space="preserve"> </v>
      </c>
      <c r="M493" s="64" t="str">
        <f>IF(E493=0," ",IF(D493="Hayır",VLOOKUP(H493,Katsayı!$A$1:$B$197,2),IF(D493="Evet",VLOOKUP(H493,Katsayı!$A$199:$B$235,2),0)))</f>
        <v xml:space="preserve"> </v>
      </c>
      <c r="N493" s="82" t="str">
        <f t="shared" si="72"/>
        <v xml:space="preserve"> </v>
      </c>
      <c r="O493" s="83" t="str">
        <f t="shared" si="73"/>
        <v xml:space="preserve"> </v>
      </c>
      <c r="P493" s="83" t="str">
        <f t="shared" si="79"/>
        <v xml:space="preserve"> </v>
      </c>
      <c r="Q493" s="83" t="str">
        <f t="shared" si="74"/>
        <v xml:space="preserve"> </v>
      </c>
      <c r="R493" s="82" t="str">
        <f t="shared" si="75"/>
        <v xml:space="preserve"> </v>
      </c>
      <c r="S493" s="82" t="str">
        <f t="shared" si="76"/>
        <v xml:space="preserve"> </v>
      </c>
      <c r="T493" s="84" t="str">
        <f t="shared" si="77"/>
        <v xml:space="preserve"> </v>
      </c>
      <c r="U493" s="77"/>
      <c r="V493" s="78"/>
      <c r="Z493" s="80"/>
      <c r="AA493" s="80"/>
      <c r="AB493" s="80"/>
    </row>
    <row r="494" spans="1:28" s="79" customFormat="1" ht="15" customHeight="1" x14ac:dyDescent="0.2">
      <c r="A494" s="46"/>
      <c r="B494" s="47"/>
      <c r="C494" s="48"/>
      <c r="D494" s="48"/>
      <c r="E494" s="86"/>
      <c r="F494" s="50"/>
      <c r="G494" s="94" t="str">
        <f t="shared" si="70"/>
        <v xml:space="preserve"> </v>
      </c>
      <c r="H494" s="88" t="str">
        <f t="shared" si="71"/>
        <v xml:space="preserve"> </v>
      </c>
      <c r="I494" s="90"/>
      <c r="J494" s="81"/>
      <c r="K494" s="51"/>
      <c r="L494" s="96" t="str">
        <f t="shared" si="78"/>
        <v xml:space="preserve"> </v>
      </c>
      <c r="M494" s="64" t="str">
        <f>IF(E494=0," ",IF(D494="Hayır",VLOOKUP(H494,Katsayı!$A$1:$B$197,2),IF(D494="Evet",VLOOKUP(H494,Katsayı!$A$199:$B$235,2),0)))</f>
        <v xml:space="preserve"> </v>
      </c>
      <c r="N494" s="82" t="str">
        <f t="shared" si="72"/>
        <v xml:space="preserve"> </v>
      </c>
      <c r="O494" s="83" t="str">
        <f t="shared" si="73"/>
        <v xml:space="preserve"> </v>
      </c>
      <c r="P494" s="83" t="str">
        <f t="shared" si="79"/>
        <v xml:space="preserve"> </v>
      </c>
      <c r="Q494" s="83" t="str">
        <f t="shared" si="74"/>
        <v xml:space="preserve"> </v>
      </c>
      <c r="R494" s="82" t="str">
        <f t="shared" si="75"/>
        <v xml:space="preserve"> </v>
      </c>
      <c r="S494" s="82" t="str">
        <f t="shared" si="76"/>
        <v xml:space="preserve"> </v>
      </c>
      <c r="T494" s="84" t="str">
        <f t="shared" si="77"/>
        <v xml:space="preserve"> </v>
      </c>
      <c r="U494" s="77"/>
      <c r="V494" s="78"/>
      <c r="Z494" s="80"/>
      <c r="AA494" s="80"/>
      <c r="AB494" s="80"/>
    </row>
    <row r="495" spans="1:28" s="79" customFormat="1" ht="15" customHeight="1" x14ac:dyDescent="0.2">
      <c r="A495" s="46"/>
      <c r="B495" s="47"/>
      <c r="C495" s="48"/>
      <c r="D495" s="48"/>
      <c r="E495" s="58"/>
      <c r="F495" s="50"/>
      <c r="G495" s="94" t="str">
        <f t="shared" si="70"/>
        <v xml:space="preserve"> </v>
      </c>
      <c r="H495" s="88" t="str">
        <f t="shared" si="71"/>
        <v xml:space="preserve"> </v>
      </c>
      <c r="I495" s="90"/>
      <c r="J495" s="81"/>
      <c r="K495" s="51"/>
      <c r="L495" s="96" t="str">
        <f t="shared" si="78"/>
        <v xml:space="preserve"> </v>
      </c>
      <c r="M495" s="64" t="str">
        <f>IF(E495=0," ",IF(D495="Hayır",VLOOKUP(H495,Katsayı!$A$1:$B$197,2),IF(D495="Evet",VLOOKUP(H495,Katsayı!$A$199:$B$235,2),0)))</f>
        <v xml:space="preserve"> </v>
      </c>
      <c r="N495" s="82" t="str">
        <f t="shared" si="72"/>
        <v xml:space="preserve"> </v>
      </c>
      <c r="O495" s="83" t="str">
        <f t="shared" si="73"/>
        <v xml:space="preserve"> </v>
      </c>
      <c r="P495" s="83" t="str">
        <f t="shared" si="79"/>
        <v xml:space="preserve"> </v>
      </c>
      <c r="Q495" s="83" t="str">
        <f t="shared" si="74"/>
        <v xml:space="preserve"> </v>
      </c>
      <c r="R495" s="82" t="str">
        <f t="shared" si="75"/>
        <v xml:space="preserve"> </v>
      </c>
      <c r="S495" s="82" t="str">
        <f t="shared" si="76"/>
        <v xml:space="preserve"> </v>
      </c>
      <c r="T495" s="84" t="str">
        <f t="shared" si="77"/>
        <v xml:space="preserve"> </v>
      </c>
      <c r="U495" s="77"/>
      <c r="V495" s="78"/>
      <c r="Z495" s="80"/>
      <c r="AA495" s="80"/>
      <c r="AB495" s="80"/>
    </row>
    <row r="496" spans="1:28" s="79" customFormat="1" ht="15" customHeight="1" x14ac:dyDescent="0.2">
      <c r="A496" s="46"/>
      <c r="B496" s="47"/>
      <c r="C496" s="48"/>
      <c r="D496" s="48"/>
      <c r="E496" s="58"/>
      <c r="F496" s="49"/>
      <c r="G496" s="94" t="str">
        <f t="shared" si="70"/>
        <v xml:space="preserve"> </v>
      </c>
      <c r="H496" s="88" t="str">
        <f t="shared" si="71"/>
        <v xml:space="preserve"> </v>
      </c>
      <c r="I496" s="90"/>
      <c r="J496" s="81"/>
      <c r="K496" s="51"/>
      <c r="L496" s="96" t="str">
        <f t="shared" si="78"/>
        <v xml:space="preserve"> </v>
      </c>
      <c r="M496" s="64" t="str">
        <f>IF(E496=0," ",IF(D496="Hayır",VLOOKUP(H496,Katsayı!$A$1:$B$197,2),IF(D496="Evet",VLOOKUP(H496,Katsayı!$A$199:$B$235,2),0)))</f>
        <v xml:space="preserve"> </v>
      </c>
      <c r="N496" s="82" t="str">
        <f t="shared" si="72"/>
        <v xml:space="preserve"> </v>
      </c>
      <c r="O496" s="83" t="str">
        <f t="shared" si="73"/>
        <v xml:space="preserve"> </v>
      </c>
      <c r="P496" s="83" t="str">
        <f t="shared" si="79"/>
        <v xml:space="preserve"> </v>
      </c>
      <c r="Q496" s="83" t="str">
        <f t="shared" si="74"/>
        <v xml:space="preserve"> </v>
      </c>
      <c r="R496" s="82" t="str">
        <f t="shared" si="75"/>
        <v xml:space="preserve"> </v>
      </c>
      <c r="S496" s="82" t="str">
        <f t="shared" si="76"/>
        <v xml:space="preserve"> </v>
      </c>
      <c r="T496" s="84" t="str">
        <f t="shared" si="77"/>
        <v xml:space="preserve"> </v>
      </c>
      <c r="U496" s="77"/>
      <c r="V496" s="78"/>
      <c r="Z496" s="80"/>
      <c r="AA496" s="80"/>
      <c r="AB496" s="80"/>
    </row>
    <row r="497" spans="1:28" s="79" customFormat="1" ht="15" customHeight="1" x14ac:dyDescent="0.2">
      <c r="A497" s="46"/>
      <c r="B497" s="47"/>
      <c r="C497" s="48"/>
      <c r="D497" s="48"/>
      <c r="E497" s="58"/>
      <c r="F497" s="49"/>
      <c r="G497" s="94" t="str">
        <f t="shared" si="70"/>
        <v xml:space="preserve"> </v>
      </c>
      <c r="H497" s="88" t="str">
        <f t="shared" si="71"/>
        <v xml:space="preserve"> </v>
      </c>
      <c r="I497" s="90"/>
      <c r="J497" s="81"/>
      <c r="K497" s="51"/>
      <c r="L497" s="96" t="str">
        <f t="shared" si="78"/>
        <v xml:space="preserve"> </v>
      </c>
      <c r="M497" s="64" t="str">
        <f>IF(E497=0," ",IF(D497="Hayır",VLOOKUP(H497,Katsayı!$A$1:$B$197,2),IF(D497="Evet",VLOOKUP(H497,Katsayı!$A$199:$B$235,2),0)))</f>
        <v xml:space="preserve"> </v>
      </c>
      <c r="N497" s="82" t="str">
        <f t="shared" si="72"/>
        <v xml:space="preserve"> </v>
      </c>
      <c r="O497" s="83" t="str">
        <f t="shared" si="73"/>
        <v xml:space="preserve"> </v>
      </c>
      <c r="P497" s="83" t="str">
        <f t="shared" si="79"/>
        <v xml:space="preserve"> </v>
      </c>
      <c r="Q497" s="83" t="str">
        <f t="shared" si="74"/>
        <v xml:space="preserve"> </v>
      </c>
      <c r="R497" s="82" t="str">
        <f t="shared" si="75"/>
        <v xml:space="preserve"> </v>
      </c>
      <c r="S497" s="82" t="str">
        <f t="shared" si="76"/>
        <v xml:space="preserve"> </v>
      </c>
      <c r="T497" s="84" t="str">
        <f t="shared" si="77"/>
        <v xml:space="preserve"> </v>
      </c>
      <c r="U497" s="77"/>
      <c r="V497" s="78"/>
      <c r="Z497" s="80"/>
      <c r="AA497" s="80"/>
      <c r="AB497" s="80"/>
    </row>
    <row r="498" spans="1:28" s="79" customFormat="1" ht="15" customHeight="1" x14ac:dyDescent="0.2">
      <c r="A498" s="46"/>
      <c r="B498" s="47"/>
      <c r="C498" s="48"/>
      <c r="D498" s="48"/>
      <c r="E498" s="58"/>
      <c r="F498" s="49"/>
      <c r="G498" s="94" t="str">
        <f t="shared" si="70"/>
        <v xml:space="preserve"> </v>
      </c>
      <c r="H498" s="88" t="str">
        <f t="shared" si="71"/>
        <v xml:space="preserve"> </v>
      </c>
      <c r="I498" s="90"/>
      <c r="J498" s="81"/>
      <c r="K498" s="51"/>
      <c r="L498" s="96" t="str">
        <f t="shared" si="78"/>
        <v xml:space="preserve"> </v>
      </c>
      <c r="M498" s="64" t="str">
        <f>IF(E498=0," ",IF(D498="Hayır",VLOOKUP(H498,Katsayı!$A$1:$B$197,2),IF(D498="Evet",VLOOKUP(H498,Katsayı!$A$199:$B$235,2),0)))</f>
        <v xml:space="preserve"> </v>
      </c>
      <c r="N498" s="82" t="str">
        <f t="shared" si="72"/>
        <v xml:space="preserve"> </v>
      </c>
      <c r="O498" s="83" t="str">
        <f t="shared" si="73"/>
        <v xml:space="preserve"> </v>
      </c>
      <c r="P498" s="83" t="str">
        <f t="shared" si="79"/>
        <v xml:space="preserve"> </v>
      </c>
      <c r="Q498" s="83" t="str">
        <f t="shared" si="74"/>
        <v xml:space="preserve"> </v>
      </c>
      <c r="R498" s="82" t="str">
        <f t="shared" si="75"/>
        <v xml:space="preserve"> </v>
      </c>
      <c r="S498" s="82" t="str">
        <f t="shared" si="76"/>
        <v xml:space="preserve"> </v>
      </c>
      <c r="T498" s="84" t="str">
        <f t="shared" si="77"/>
        <v xml:space="preserve"> </v>
      </c>
      <c r="U498" s="77"/>
      <c r="V498" s="78"/>
      <c r="Z498" s="80"/>
      <c r="AA498" s="80"/>
      <c r="AB498" s="80"/>
    </row>
    <row r="499" spans="1:28" s="79" customFormat="1" ht="15" customHeight="1" x14ac:dyDescent="0.2">
      <c r="A499" s="46"/>
      <c r="B499" s="47"/>
      <c r="C499" s="48"/>
      <c r="D499" s="48"/>
      <c r="E499" s="58"/>
      <c r="F499" s="49"/>
      <c r="G499" s="94" t="str">
        <f t="shared" si="70"/>
        <v xml:space="preserve"> </v>
      </c>
      <c r="H499" s="88" t="str">
        <f t="shared" si="71"/>
        <v xml:space="preserve"> </v>
      </c>
      <c r="I499" s="90"/>
      <c r="J499" s="81"/>
      <c r="K499" s="51"/>
      <c r="L499" s="96" t="str">
        <f t="shared" si="78"/>
        <v xml:space="preserve"> </v>
      </c>
      <c r="M499" s="64" t="str">
        <f>IF(E499=0," ",IF(D499="Hayır",VLOOKUP(H499,Katsayı!$A$1:$B$197,2),IF(D499="Evet",VLOOKUP(H499,Katsayı!$A$199:$B$235,2),0)))</f>
        <v xml:space="preserve"> </v>
      </c>
      <c r="N499" s="82" t="str">
        <f t="shared" si="72"/>
        <v xml:space="preserve"> </v>
      </c>
      <c r="O499" s="83" t="str">
        <f t="shared" si="73"/>
        <v xml:space="preserve"> </v>
      </c>
      <c r="P499" s="83" t="str">
        <f t="shared" si="79"/>
        <v xml:space="preserve"> </v>
      </c>
      <c r="Q499" s="83" t="str">
        <f t="shared" si="74"/>
        <v xml:space="preserve"> </v>
      </c>
      <c r="R499" s="82" t="str">
        <f t="shared" si="75"/>
        <v xml:space="preserve"> </v>
      </c>
      <c r="S499" s="82" t="str">
        <f t="shared" si="76"/>
        <v xml:space="preserve"> </v>
      </c>
      <c r="T499" s="84" t="str">
        <f t="shared" si="77"/>
        <v xml:space="preserve"> </v>
      </c>
      <c r="U499" s="77"/>
      <c r="V499" s="78"/>
      <c r="Z499" s="80"/>
      <c r="AA499" s="80"/>
      <c r="AB499" s="80"/>
    </row>
    <row r="500" spans="1:28" s="79" customFormat="1" ht="15" customHeight="1" x14ac:dyDescent="0.2">
      <c r="A500" s="46"/>
      <c r="B500" s="47"/>
      <c r="C500" s="48"/>
      <c r="D500" s="48"/>
      <c r="E500" s="58"/>
      <c r="F500" s="49"/>
      <c r="G500" s="94" t="str">
        <f t="shared" si="70"/>
        <v xml:space="preserve"> </v>
      </c>
      <c r="H500" s="88" t="str">
        <f t="shared" si="71"/>
        <v xml:space="preserve"> </v>
      </c>
      <c r="I500" s="90"/>
      <c r="J500" s="81"/>
      <c r="K500" s="51"/>
      <c r="L500" s="96" t="str">
        <f t="shared" si="78"/>
        <v xml:space="preserve"> </v>
      </c>
      <c r="M500" s="64" t="str">
        <f>IF(E500=0," ",IF(D500="Hayır",VLOOKUP(H500,Katsayı!$A$1:$B$197,2),IF(D500="Evet",VLOOKUP(H500,Katsayı!$A$199:$B$235,2),0)))</f>
        <v xml:space="preserve"> </v>
      </c>
      <c r="N500" s="82" t="str">
        <f t="shared" si="72"/>
        <v xml:space="preserve"> </v>
      </c>
      <c r="O500" s="83" t="str">
        <f t="shared" si="73"/>
        <v xml:space="preserve"> </v>
      </c>
      <c r="P500" s="83" t="str">
        <f t="shared" si="79"/>
        <v xml:space="preserve"> </v>
      </c>
      <c r="Q500" s="83" t="str">
        <f t="shared" si="74"/>
        <v xml:space="preserve"> </v>
      </c>
      <c r="R500" s="82" t="str">
        <f t="shared" si="75"/>
        <v xml:space="preserve"> </v>
      </c>
      <c r="S500" s="82" t="str">
        <f t="shared" si="76"/>
        <v xml:space="preserve"> </v>
      </c>
      <c r="T500" s="84" t="str">
        <f t="shared" si="77"/>
        <v xml:space="preserve"> </v>
      </c>
      <c r="U500" s="77"/>
      <c r="V500" s="78"/>
      <c r="Z500" s="80"/>
      <c r="AA500" s="80"/>
      <c r="AB500" s="80"/>
    </row>
    <row r="501" spans="1:28" s="79" customFormat="1" ht="15" customHeight="1" x14ac:dyDescent="0.2">
      <c r="A501" s="46"/>
      <c r="B501" s="47"/>
      <c r="C501" s="48"/>
      <c r="D501" s="48"/>
      <c r="E501" s="58"/>
      <c r="F501" s="49"/>
      <c r="G501" s="94" t="str">
        <f t="shared" si="70"/>
        <v xml:space="preserve"> </v>
      </c>
      <c r="H501" s="88" t="str">
        <f t="shared" si="71"/>
        <v xml:space="preserve"> </v>
      </c>
      <c r="I501" s="90"/>
      <c r="J501" s="81"/>
      <c r="K501" s="51"/>
      <c r="L501" s="96" t="str">
        <f t="shared" si="78"/>
        <v xml:space="preserve"> </v>
      </c>
      <c r="M501" s="64" t="str">
        <f>IF(E501=0," ",IF(D501="Hayır",VLOOKUP(H501,Katsayı!$A$1:$B$197,2),IF(D501="Evet",VLOOKUP(H501,Katsayı!$A$199:$B$235,2),0)))</f>
        <v xml:space="preserve"> </v>
      </c>
      <c r="N501" s="82" t="str">
        <f t="shared" si="72"/>
        <v xml:space="preserve"> </v>
      </c>
      <c r="O501" s="83" t="str">
        <f t="shared" si="73"/>
        <v xml:space="preserve"> </v>
      </c>
      <c r="P501" s="83" t="str">
        <f t="shared" si="79"/>
        <v xml:space="preserve"> </v>
      </c>
      <c r="Q501" s="83" t="str">
        <f t="shared" si="74"/>
        <v xml:space="preserve"> </v>
      </c>
      <c r="R501" s="82" t="str">
        <f t="shared" si="75"/>
        <v xml:space="preserve"> </v>
      </c>
      <c r="S501" s="82" t="str">
        <f t="shared" si="76"/>
        <v xml:space="preserve"> </v>
      </c>
      <c r="T501" s="84" t="str">
        <f t="shared" si="77"/>
        <v xml:space="preserve"> </v>
      </c>
      <c r="U501" s="77"/>
      <c r="V501" s="78"/>
      <c r="Z501" s="80"/>
      <c r="AA501" s="80"/>
      <c r="AB501" s="80"/>
    </row>
    <row r="502" spans="1:28" s="79" customFormat="1" ht="15" customHeight="1" x14ac:dyDescent="0.2">
      <c r="A502" s="46"/>
      <c r="B502" s="47"/>
      <c r="C502" s="48"/>
      <c r="D502" s="48"/>
      <c r="E502" s="58"/>
      <c r="F502" s="50"/>
      <c r="G502" s="94" t="str">
        <f t="shared" si="70"/>
        <v xml:space="preserve"> </v>
      </c>
      <c r="H502" s="88" t="str">
        <f t="shared" si="71"/>
        <v xml:space="preserve"> </v>
      </c>
      <c r="I502" s="90"/>
      <c r="J502" s="81"/>
      <c r="K502" s="51"/>
      <c r="L502" s="96" t="str">
        <f t="shared" si="78"/>
        <v xml:space="preserve"> </v>
      </c>
      <c r="M502" s="64" t="str">
        <f>IF(E502=0," ",IF(D502="Hayır",VLOOKUP(H502,Katsayı!$A$1:$B$197,2),IF(D502="Evet",VLOOKUP(H502,Katsayı!$A$199:$B$235,2),0)))</f>
        <v xml:space="preserve"> </v>
      </c>
      <c r="N502" s="82" t="str">
        <f t="shared" si="72"/>
        <v xml:space="preserve"> </v>
      </c>
      <c r="O502" s="83" t="str">
        <f t="shared" si="73"/>
        <v xml:space="preserve"> </v>
      </c>
      <c r="P502" s="83" t="str">
        <f t="shared" si="79"/>
        <v xml:space="preserve"> </v>
      </c>
      <c r="Q502" s="83" t="str">
        <f t="shared" si="74"/>
        <v xml:space="preserve"> </v>
      </c>
      <c r="R502" s="82" t="str">
        <f t="shared" si="75"/>
        <v xml:space="preserve"> </v>
      </c>
      <c r="S502" s="82" t="str">
        <f t="shared" si="76"/>
        <v xml:space="preserve"> </v>
      </c>
      <c r="T502" s="84" t="str">
        <f t="shared" si="77"/>
        <v xml:space="preserve"> </v>
      </c>
      <c r="U502" s="77"/>
      <c r="V502" s="78"/>
      <c r="Z502" s="80"/>
      <c r="AA502" s="80"/>
      <c r="AB502" s="80"/>
    </row>
    <row r="503" spans="1:28" s="79" customFormat="1" ht="15" customHeight="1" x14ac:dyDescent="0.2">
      <c r="A503" s="46"/>
      <c r="B503" s="47"/>
      <c r="C503" s="48"/>
      <c r="D503" s="48"/>
      <c r="E503" s="58"/>
      <c r="F503" s="50"/>
      <c r="G503" s="94" t="str">
        <f t="shared" si="70"/>
        <v xml:space="preserve"> </v>
      </c>
      <c r="H503" s="88" t="str">
        <f t="shared" si="71"/>
        <v xml:space="preserve"> </v>
      </c>
      <c r="I503" s="90"/>
      <c r="J503" s="81"/>
      <c r="K503" s="51"/>
      <c r="L503" s="96" t="str">
        <f t="shared" si="78"/>
        <v xml:space="preserve"> </v>
      </c>
      <c r="M503" s="64" t="str">
        <f>IF(E503=0," ",IF(D503="Hayır",VLOOKUP(H503,Katsayı!$A$1:$B$197,2),IF(D503="Evet",VLOOKUP(H503,Katsayı!$A$199:$B$235,2),0)))</f>
        <v xml:space="preserve"> </v>
      </c>
      <c r="N503" s="82" t="str">
        <f t="shared" si="72"/>
        <v xml:space="preserve"> </v>
      </c>
      <c r="O503" s="83" t="str">
        <f t="shared" si="73"/>
        <v xml:space="preserve"> </v>
      </c>
      <c r="P503" s="83" t="str">
        <f t="shared" si="79"/>
        <v xml:space="preserve"> </v>
      </c>
      <c r="Q503" s="83" t="str">
        <f t="shared" si="74"/>
        <v xml:space="preserve"> </v>
      </c>
      <c r="R503" s="82" t="str">
        <f t="shared" si="75"/>
        <v xml:space="preserve"> </v>
      </c>
      <c r="S503" s="82" t="str">
        <f t="shared" si="76"/>
        <v xml:space="preserve"> </v>
      </c>
      <c r="T503" s="84" t="str">
        <f t="shared" si="77"/>
        <v xml:space="preserve"> </v>
      </c>
      <c r="U503" s="77"/>
      <c r="V503" s="78"/>
      <c r="Z503" s="80"/>
      <c r="AA503" s="80"/>
      <c r="AB503" s="80"/>
    </row>
    <row r="504" spans="1:28" s="79" customFormat="1" ht="15" customHeight="1" x14ac:dyDescent="0.2">
      <c r="A504" s="46"/>
      <c r="B504" s="47"/>
      <c r="C504" s="48"/>
      <c r="D504" s="48"/>
      <c r="E504" s="58"/>
      <c r="F504" s="50"/>
      <c r="G504" s="94" t="str">
        <f t="shared" si="70"/>
        <v xml:space="preserve"> </v>
      </c>
      <c r="H504" s="88" t="str">
        <f t="shared" si="71"/>
        <v xml:space="preserve"> </v>
      </c>
      <c r="I504" s="90"/>
      <c r="J504" s="81"/>
      <c r="K504" s="51"/>
      <c r="L504" s="96" t="str">
        <f t="shared" si="78"/>
        <v xml:space="preserve"> </v>
      </c>
      <c r="M504" s="64" t="str">
        <f>IF(E504=0," ",IF(D504="Hayır",VLOOKUP(H504,Katsayı!$A$1:$B$197,2),IF(D504="Evet",VLOOKUP(H504,Katsayı!$A$199:$B$235,2),0)))</f>
        <v xml:space="preserve"> </v>
      </c>
      <c r="N504" s="82" t="str">
        <f t="shared" si="72"/>
        <v xml:space="preserve"> </v>
      </c>
      <c r="O504" s="83" t="str">
        <f t="shared" si="73"/>
        <v xml:space="preserve"> </v>
      </c>
      <c r="P504" s="83" t="str">
        <f t="shared" si="79"/>
        <v xml:space="preserve"> </v>
      </c>
      <c r="Q504" s="83" t="str">
        <f t="shared" si="74"/>
        <v xml:space="preserve"> </v>
      </c>
      <c r="R504" s="82" t="str">
        <f t="shared" si="75"/>
        <v xml:space="preserve"> </v>
      </c>
      <c r="S504" s="82" t="str">
        <f t="shared" si="76"/>
        <v xml:space="preserve"> </v>
      </c>
      <c r="T504" s="84" t="str">
        <f t="shared" si="77"/>
        <v xml:space="preserve"> </v>
      </c>
      <c r="U504" s="77"/>
      <c r="V504" s="78"/>
      <c r="Z504" s="80"/>
      <c r="AA504" s="80"/>
      <c r="AB504" s="80"/>
    </row>
    <row r="505" spans="1:28" s="79" customFormat="1" ht="15" customHeight="1" x14ac:dyDescent="0.2">
      <c r="A505" s="46"/>
      <c r="B505" s="47"/>
      <c r="C505" s="48"/>
      <c r="D505" s="48"/>
      <c r="E505" s="58"/>
      <c r="F505" s="50"/>
      <c r="G505" s="94" t="str">
        <f t="shared" si="70"/>
        <v xml:space="preserve"> </v>
      </c>
      <c r="H505" s="88" t="str">
        <f t="shared" si="71"/>
        <v xml:space="preserve"> </v>
      </c>
      <c r="I505" s="90"/>
      <c r="J505" s="81"/>
      <c r="K505" s="51"/>
      <c r="L505" s="96" t="str">
        <f t="shared" si="78"/>
        <v xml:space="preserve"> </v>
      </c>
      <c r="M505" s="64" t="str">
        <f>IF(E505=0," ",IF(D505="Hayır",VLOOKUP(H505,Katsayı!$A$1:$B$197,2),IF(D505="Evet",VLOOKUP(H505,Katsayı!$A$199:$B$235,2),0)))</f>
        <v xml:space="preserve"> </v>
      </c>
      <c r="N505" s="82" t="str">
        <f t="shared" si="72"/>
        <v xml:space="preserve"> </v>
      </c>
      <c r="O505" s="83" t="str">
        <f t="shared" si="73"/>
        <v xml:space="preserve"> </v>
      </c>
      <c r="P505" s="83" t="str">
        <f t="shared" si="79"/>
        <v xml:space="preserve"> </v>
      </c>
      <c r="Q505" s="83" t="str">
        <f t="shared" si="74"/>
        <v xml:space="preserve"> </v>
      </c>
      <c r="R505" s="82" t="str">
        <f t="shared" si="75"/>
        <v xml:space="preserve"> </v>
      </c>
      <c r="S505" s="82" t="str">
        <f t="shared" si="76"/>
        <v xml:space="preserve"> </v>
      </c>
      <c r="T505" s="84" t="str">
        <f t="shared" si="77"/>
        <v xml:space="preserve"> </v>
      </c>
      <c r="U505" s="77"/>
      <c r="V505" s="78"/>
      <c r="Z505" s="80"/>
      <c r="AA505" s="80"/>
      <c r="AB505" s="80"/>
    </row>
    <row r="506" spans="1:28" s="79" customFormat="1" ht="15" customHeight="1" x14ac:dyDescent="0.2">
      <c r="A506" s="46"/>
      <c r="B506" s="47"/>
      <c r="C506" s="48"/>
      <c r="D506" s="48"/>
      <c r="E506" s="58"/>
      <c r="F506" s="50"/>
      <c r="G506" s="94" t="str">
        <f t="shared" si="70"/>
        <v xml:space="preserve"> </v>
      </c>
      <c r="H506" s="88" t="str">
        <f t="shared" si="71"/>
        <v xml:space="preserve"> </v>
      </c>
      <c r="I506" s="90"/>
      <c r="J506" s="81"/>
      <c r="K506" s="51"/>
      <c r="L506" s="96" t="str">
        <f t="shared" si="78"/>
        <v xml:space="preserve"> </v>
      </c>
      <c r="M506" s="64" t="str">
        <f>IF(E506=0," ",IF(D506="Hayır",VLOOKUP(H506,Katsayı!$A$1:$B$197,2),IF(D506="Evet",VLOOKUP(H506,Katsayı!$A$199:$B$235,2),0)))</f>
        <v xml:space="preserve"> </v>
      </c>
      <c r="N506" s="82" t="str">
        <f t="shared" si="72"/>
        <v xml:space="preserve"> </v>
      </c>
      <c r="O506" s="83" t="str">
        <f t="shared" si="73"/>
        <v xml:space="preserve"> </v>
      </c>
      <c r="P506" s="83" t="str">
        <f t="shared" si="79"/>
        <v xml:space="preserve"> </v>
      </c>
      <c r="Q506" s="83" t="str">
        <f t="shared" si="74"/>
        <v xml:space="preserve"> </v>
      </c>
      <c r="R506" s="82" t="str">
        <f t="shared" si="75"/>
        <v xml:space="preserve"> </v>
      </c>
      <c r="S506" s="82" t="str">
        <f t="shared" si="76"/>
        <v xml:space="preserve"> </v>
      </c>
      <c r="T506" s="84" t="str">
        <f t="shared" si="77"/>
        <v xml:space="preserve"> </v>
      </c>
      <c r="U506" s="77"/>
      <c r="V506" s="78"/>
      <c r="Z506" s="80"/>
      <c r="AA506" s="80"/>
      <c r="AB506" s="80"/>
    </row>
    <row r="507" spans="1:28" s="79" customFormat="1" ht="15" customHeight="1" x14ac:dyDescent="0.2">
      <c r="A507" s="46"/>
      <c r="B507" s="47"/>
      <c r="C507" s="48"/>
      <c r="D507" s="48"/>
      <c r="E507" s="58"/>
      <c r="F507" s="50"/>
      <c r="G507" s="94" t="str">
        <f t="shared" si="70"/>
        <v xml:space="preserve"> </v>
      </c>
      <c r="H507" s="88" t="str">
        <f t="shared" si="71"/>
        <v xml:space="preserve"> </v>
      </c>
      <c r="I507" s="90"/>
      <c r="J507" s="81"/>
      <c r="K507" s="51"/>
      <c r="L507" s="96" t="str">
        <f t="shared" si="78"/>
        <v xml:space="preserve"> </v>
      </c>
      <c r="M507" s="64" t="str">
        <f>IF(E507=0," ",IF(D507="Hayır",VLOOKUP(H507,Katsayı!$A$1:$B$197,2),IF(D507="Evet",VLOOKUP(H507,Katsayı!$A$199:$B$235,2),0)))</f>
        <v xml:space="preserve"> </v>
      </c>
      <c r="N507" s="82" t="str">
        <f t="shared" si="72"/>
        <v xml:space="preserve"> </v>
      </c>
      <c r="O507" s="83" t="str">
        <f t="shared" si="73"/>
        <v xml:space="preserve"> </v>
      </c>
      <c r="P507" s="83" t="str">
        <f t="shared" si="79"/>
        <v xml:space="preserve"> </v>
      </c>
      <c r="Q507" s="83" t="str">
        <f t="shared" si="74"/>
        <v xml:space="preserve"> </v>
      </c>
      <c r="R507" s="82" t="str">
        <f t="shared" si="75"/>
        <v xml:space="preserve"> </v>
      </c>
      <c r="S507" s="82" t="str">
        <f t="shared" si="76"/>
        <v xml:space="preserve"> </v>
      </c>
      <c r="T507" s="84" t="str">
        <f t="shared" si="77"/>
        <v xml:space="preserve"> </v>
      </c>
      <c r="U507" s="77"/>
      <c r="V507" s="78"/>
      <c r="Z507" s="80"/>
      <c r="AA507" s="80"/>
      <c r="AB507" s="80"/>
    </row>
    <row r="508" spans="1:28" s="79" customFormat="1" ht="15" customHeight="1" x14ac:dyDescent="0.2">
      <c r="A508" s="46"/>
      <c r="B508" s="47"/>
      <c r="C508" s="48"/>
      <c r="D508" s="48"/>
      <c r="E508" s="58"/>
      <c r="F508" s="50"/>
      <c r="G508" s="94" t="str">
        <f t="shared" si="70"/>
        <v xml:space="preserve"> </v>
      </c>
      <c r="H508" s="88" t="str">
        <f t="shared" si="71"/>
        <v xml:space="preserve"> </v>
      </c>
      <c r="I508" s="90"/>
      <c r="J508" s="81"/>
      <c r="K508" s="51"/>
      <c r="L508" s="96" t="str">
        <f t="shared" si="78"/>
        <v xml:space="preserve"> </v>
      </c>
      <c r="M508" s="64" t="str">
        <f>IF(E508=0," ",IF(D508="Hayır",VLOOKUP(H508,Katsayı!$A$1:$B$197,2),IF(D508="Evet",VLOOKUP(H508,Katsayı!$A$199:$B$235,2),0)))</f>
        <v xml:space="preserve"> </v>
      </c>
      <c r="N508" s="82" t="str">
        <f t="shared" si="72"/>
        <v xml:space="preserve"> </v>
      </c>
      <c r="O508" s="83" t="str">
        <f t="shared" si="73"/>
        <v xml:space="preserve"> </v>
      </c>
      <c r="P508" s="83" t="str">
        <f t="shared" si="79"/>
        <v xml:space="preserve"> </v>
      </c>
      <c r="Q508" s="83" t="str">
        <f t="shared" si="74"/>
        <v xml:space="preserve"> </v>
      </c>
      <c r="R508" s="82" t="str">
        <f t="shared" si="75"/>
        <v xml:space="preserve"> </v>
      </c>
      <c r="S508" s="82" t="str">
        <f t="shared" si="76"/>
        <v xml:space="preserve"> </v>
      </c>
      <c r="T508" s="84" t="str">
        <f t="shared" si="77"/>
        <v xml:space="preserve"> </v>
      </c>
      <c r="U508" s="77"/>
      <c r="V508" s="78"/>
      <c r="Z508" s="80"/>
      <c r="AA508" s="80"/>
      <c r="AB508" s="80"/>
    </row>
    <row r="509" spans="1:28" s="79" customFormat="1" ht="15" customHeight="1" x14ac:dyDescent="0.2">
      <c r="A509" s="46"/>
      <c r="B509" s="47"/>
      <c r="C509" s="48"/>
      <c r="D509" s="48"/>
      <c r="E509" s="58"/>
      <c r="F509" s="50"/>
      <c r="G509" s="94" t="str">
        <f t="shared" si="70"/>
        <v xml:space="preserve"> </v>
      </c>
      <c r="H509" s="88" t="str">
        <f t="shared" si="71"/>
        <v xml:space="preserve"> </v>
      </c>
      <c r="I509" s="90"/>
      <c r="J509" s="81"/>
      <c r="K509" s="51"/>
      <c r="L509" s="96" t="str">
        <f t="shared" si="78"/>
        <v xml:space="preserve"> </v>
      </c>
      <c r="M509" s="64" t="str">
        <f>IF(E509=0," ",IF(D509="Hayır",VLOOKUP(H509,Katsayı!$A$1:$B$197,2),IF(D509="Evet",VLOOKUP(H509,Katsayı!$A$199:$B$235,2),0)))</f>
        <v xml:space="preserve"> </v>
      </c>
      <c r="N509" s="82" t="str">
        <f t="shared" si="72"/>
        <v xml:space="preserve"> </v>
      </c>
      <c r="O509" s="83" t="str">
        <f t="shared" si="73"/>
        <v xml:space="preserve"> </v>
      </c>
      <c r="P509" s="83" t="str">
        <f t="shared" si="79"/>
        <v xml:space="preserve"> </v>
      </c>
      <c r="Q509" s="83" t="str">
        <f t="shared" si="74"/>
        <v xml:space="preserve"> </v>
      </c>
      <c r="R509" s="82" t="str">
        <f t="shared" si="75"/>
        <v xml:space="preserve"> </v>
      </c>
      <c r="S509" s="82" t="str">
        <f t="shared" si="76"/>
        <v xml:space="preserve"> </v>
      </c>
      <c r="T509" s="84" t="str">
        <f t="shared" si="77"/>
        <v xml:space="preserve"> </v>
      </c>
      <c r="U509" s="77"/>
      <c r="V509" s="78"/>
      <c r="Z509" s="80"/>
      <c r="AA509" s="80"/>
      <c r="AB509" s="80"/>
    </row>
    <row r="510" spans="1:28" s="79" customFormat="1" ht="15" customHeight="1" x14ac:dyDescent="0.2">
      <c r="A510" s="46"/>
      <c r="B510" s="47"/>
      <c r="C510" s="48"/>
      <c r="D510" s="48"/>
      <c r="E510" s="58"/>
      <c r="F510" s="50"/>
      <c r="G510" s="94" t="str">
        <f t="shared" si="70"/>
        <v xml:space="preserve"> </v>
      </c>
      <c r="H510" s="88" t="str">
        <f t="shared" si="71"/>
        <v xml:space="preserve"> </v>
      </c>
      <c r="I510" s="90"/>
      <c r="J510" s="81"/>
      <c r="K510" s="51"/>
      <c r="L510" s="96" t="str">
        <f t="shared" si="78"/>
        <v xml:space="preserve"> </v>
      </c>
      <c r="M510" s="64" t="str">
        <f>IF(E510=0," ",IF(D510="Hayır",VLOOKUP(H510,Katsayı!$A$1:$B$197,2),IF(D510="Evet",VLOOKUP(H510,Katsayı!$A$199:$B$235,2),0)))</f>
        <v xml:space="preserve"> </v>
      </c>
      <c r="N510" s="82" t="str">
        <f t="shared" si="72"/>
        <v xml:space="preserve"> </v>
      </c>
      <c r="O510" s="83" t="str">
        <f t="shared" si="73"/>
        <v xml:space="preserve"> </v>
      </c>
      <c r="P510" s="83" t="str">
        <f t="shared" si="79"/>
        <v xml:space="preserve"> </v>
      </c>
      <c r="Q510" s="83" t="str">
        <f t="shared" si="74"/>
        <v xml:space="preserve"> </v>
      </c>
      <c r="R510" s="82" t="str">
        <f t="shared" si="75"/>
        <v xml:space="preserve"> </v>
      </c>
      <c r="S510" s="82" t="str">
        <f t="shared" si="76"/>
        <v xml:space="preserve"> </v>
      </c>
      <c r="T510" s="84" t="str">
        <f t="shared" si="77"/>
        <v xml:space="preserve"> </v>
      </c>
      <c r="U510" s="77"/>
      <c r="V510" s="78"/>
      <c r="Z510" s="80"/>
      <c r="AA510" s="80"/>
      <c r="AB510" s="80"/>
    </row>
    <row r="511" spans="1:28" s="79" customFormat="1" ht="15" customHeight="1" x14ac:dyDescent="0.2">
      <c r="A511" s="46"/>
      <c r="B511" s="47"/>
      <c r="C511" s="48"/>
      <c r="D511" s="48"/>
      <c r="E511" s="58"/>
      <c r="F511" s="50"/>
      <c r="G511" s="94" t="str">
        <f t="shared" si="70"/>
        <v xml:space="preserve"> </v>
      </c>
      <c r="H511" s="88" t="str">
        <f t="shared" si="71"/>
        <v xml:space="preserve"> </v>
      </c>
      <c r="I511" s="90"/>
      <c r="J511" s="81"/>
      <c r="K511" s="51"/>
      <c r="L511" s="96" t="str">
        <f t="shared" si="78"/>
        <v xml:space="preserve"> </v>
      </c>
      <c r="M511" s="64" t="str">
        <f>IF(E511=0," ",IF(D511="Hayır",VLOOKUP(H511,Katsayı!$A$1:$B$197,2),IF(D511="Evet",VLOOKUP(H511,Katsayı!$A$199:$B$235,2),0)))</f>
        <v xml:space="preserve"> </v>
      </c>
      <c r="N511" s="82" t="str">
        <f t="shared" si="72"/>
        <v xml:space="preserve"> </v>
      </c>
      <c r="O511" s="83" t="str">
        <f t="shared" si="73"/>
        <v xml:space="preserve"> </v>
      </c>
      <c r="P511" s="83" t="str">
        <f t="shared" si="79"/>
        <v xml:space="preserve"> </v>
      </c>
      <c r="Q511" s="83" t="str">
        <f t="shared" si="74"/>
        <v xml:space="preserve"> </v>
      </c>
      <c r="R511" s="82" t="str">
        <f t="shared" si="75"/>
        <v xml:space="preserve"> </v>
      </c>
      <c r="S511" s="82" t="str">
        <f t="shared" si="76"/>
        <v xml:space="preserve"> </v>
      </c>
      <c r="T511" s="84" t="str">
        <f t="shared" si="77"/>
        <v xml:space="preserve"> </v>
      </c>
      <c r="U511" s="77"/>
      <c r="V511" s="78"/>
      <c r="Z511" s="80"/>
      <c r="AA511" s="80"/>
      <c r="AB511" s="80"/>
    </row>
    <row r="512" spans="1:28" s="79" customFormat="1" ht="15" customHeight="1" x14ac:dyDescent="0.2">
      <c r="A512" s="46"/>
      <c r="B512" s="47"/>
      <c r="C512" s="48"/>
      <c r="D512" s="48"/>
      <c r="E512" s="58"/>
      <c r="F512" s="50"/>
      <c r="G512" s="94" t="str">
        <f t="shared" si="70"/>
        <v xml:space="preserve"> </v>
      </c>
      <c r="H512" s="88" t="str">
        <f t="shared" si="71"/>
        <v xml:space="preserve"> </v>
      </c>
      <c r="I512" s="90"/>
      <c r="J512" s="81"/>
      <c r="K512" s="51"/>
      <c r="L512" s="96" t="str">
        <f t="shared" si="78"/>
        <v xml:space="preserve"> </v>
      </c>
      <c r="M512" s="64" t="str">
        <f>IF(E512=0," ",IF(D512="Hayır",VLOOKUP(H512,Katsayı!$A$1:$B$197,2),IF(D512="Evet",VLOOKUP(H512,Katsayı!$A$199:$B$235,2),0)))</f>
        <v xml:space="preserve"> </v>
      </c>
      <c r="N512" s="82" t="str">
        <f t="shared" si="72"/>
        <v xml:space="preserve"> </v>
      </c>
      <c r="O512" s="83" t="str">
        <f t="shared" si="73"/>
        <v xml:space="preserve"> </v>
      </c>
      <c r="P512" s="83" t="str">
        <f t="shared" si="79"/>
        <v xml:space="preserve"> </v>
      </c>
      <c r="Q512" s="83" t="str">
        <f t="shared" si="74"/>
        <v xml:space="preserve"> </v>
      </c>
      <c r="R512" s="82" t="str">
        <f t="shared" si="75"/>
        <v xml:space="preserve"> </v>
      </c>
      <c r="S512" s="82" t="str">
        <f t="shared" si="76"/>
        <v xml:space="preserve"> </v>
      </c>
      <c r="T512" s="84" t="str">
        <f t="shared" si="77"/>
        <v xml:space="preserve"> </v>
      </c>
      <c r="U512" s="77"/>
      <c r="V512" s="78"/>
      <c r="Z512" s="80"/>
      <c r="AA512" s="80"/>
      <c r="AB512" s="80"/>
    </row>
    <row r="513" spans="1:28" s="79" customFormat="1" ht="15" customHeight="1" x14ac:dyDescent="0.2">
      <c r="A513" s="46"/>
      <c r="B513" s="47"/>
      <c r="C513" s="48"/>
      <c r="D513" s="48"/>
      <c r="E513" s="58"/>
      <c r="F513" s="50"/>
      <c r="G513" s="94" t="str">
        <f t="shared" si="70"/>
        <v xml:space="preserve"> </v>
      </c>
      <c r="H513" s="88" t="str">
        <f t="shared" si="71"/>
        <v xml:space="preserve"> </v>
      </c>
      <c r="I513" s="90"/>
      <c r="J513" s="81"/>
      <c r="K513" s="51"/>
      <c r="L513" s="96" t="str">
        <f t="shared" si="78"/>
        <v xml:space="preserve"> </v>
      </c>
      <c r="M513" s="64" t="str">
        <f>IF(E513=0," ",IF(D513="Hayır",VLOOKUP(H513,Katsayı!$A$1:$B$197,2),IF(D513="Evet",VLOOKUP(H513,Katsayı!$A$199:$B$235,2),0)))</f>
        <v xml:space="preserve"> </v>
      </c>
      <c r="N513" s="82" t="str">
        <f t="shared" si="72"/>
        <v xml:space="preserve"> </v>
      </c>
      <c r="O513" s="83" t="str">
        <f t="shared" si="73"/>
        <v xml:space="preserve"> </v>
      </c>
      <c r="P513" s="83" t="str">
        <f t="shared" si="79"/>
        <v xml:space="preserve"> </v>
      </c>
      <c r="Q513" s="83" t="str">
        <f t="shared" si="74"/>
        <v xml:space="preserve"> </v>
      </c>
      <c r="R513" s="82" t="str">
        <f t="shared" si="75"/>
        <v xml:space="preserve"> </v>
      </c>
      <c r="S513" s="82" t="str">
        <f t="shared" si="76"/>
        <v xml:space="preserve"> </v>
      </c>
      <c r="T513" s="84" t="str">
        <f t="shared" si="77"/>
        <v xml:space="preserve"> </v>
      </c>
      <c r="U513" s="77"/>
      <c r="V513" s="78"/>
      <c r="Z513" s="80"/>
      <c r="AA513" s="80"/>
      <c r="AB513" s="80"/>
    </row>
    <row r="514" spans="1:28" s="79" customFormat="1" ht="15" customHeight="1" x14ac:dyDescent="0.2">
      <c r="A514" s="46"/>
      <c r="B514" s="47"/>
      <c r="C514" s="48"/>
      <c r="D514" s="48"/>
      <c r="E514" s="58"/>
      <c r="F514" s="50"/>
      <c r="G514" s="94" t="str">
        <f t="shared" si="70"/>
        <v xml:space="preserve"> </v>
      </c>
      <c r="H514" s="88" t="str">
        <f t="shared" si="71"/>
        <v xml:space="preserve"> </v>
      </c>
      <c r="I514" s="90"/>
      <c r="J514" s="81"/>
      <c r="K514" s="51"/>
      <c r="L514" s="96" t="str">
        <f t="shared" si="78"/>
        <v xml:space="preserve"> </v>
      </c>
      <c r="M514" s="64" t="str">
        <f>IF(E514=0," ",IF(D514="Hayır",VLOOKUP(H514,Katsayı!$A$1:$B$197,2),IF(D514="Evet",VLOOKUP(H514,Katsayı!$A$199:$B$235,2),0)))</f>
        <v xml:space="preserve"> </v>
      </c>
      <c r="N514" s="82" t="str">
        <f t="shared" si="72"/>
        <v xml:space="preserve"> </v>
      </c>
      <c r="O514" s="83" t="str">
        <f t="shared" si="73"/>
        <v xml:space="preserve"> </v>
      </c>
      <c r="P514" s="83" t="str">
        <f t="shared" si="79"/>
        <v xml:space="preserve"> </v>
      </c>
      <c r="Q514" s="83" t="str">
        <f t="shared" si="74"/>
        <v xml:space="preserve"> </v>
      </c>
      <c r="R514" s="82" t="str">
        <f t="shared" si="75"/>
        <v xml:space="preserve"> </v>
      </c>
      <c r="S514" s="82" t="str">
        <f t="shared" si="76"/>
        <v xml:space="preserve"> </v>
      </c>
      <c r="T514" s="84" t="str">
        <f t="shared" si="77"/>
        <v xml:space="preserve"> </v>
      </c>
      <c r="U514" s="77"/>
      <c r="V514" s="78"/>
      <c r="Z514" s="80"/>
      <c r="AA514" s="80"/>
      <c r="AB514" s="80"/>
    </row>
    <row r="515" spans="1:28" s="79" customFormat="1" ht="15" customHeight="1" x14ac:dyDescent="0.2">
      <c r="A515" s="46"/>
      <c r="B515" s="47"/>
      <c r="C515" s="48"/>
      <c r="D515" s="48"/>
      <c r="E515" s="58"/>
      <c r="F515" s="50"/>
      <c r="G515" s="94" t="str">
        <f t="shared" si="70"/>
        <v xml:space="preserve"> </v>
      </c>
      <c r="H515" s="88" t="str">
        <f t="shared" si="71"/>
        <v xml:space="preserve"> </v>
      </c>
      <c r="I515" s="90"/>
      <c r="J515" s="81"/>
      <c r="K515" s="51"/>
      <c r="L515" s="96" t="str">
        <f t="shared" si="78"/>
        <v xml:space="preserve"> </v>
      </c>
      <c r="M515" s="64" t="str">
        <f>IF(E515=0," ",IF(D515="Hayır",VLOOKUP(H515,Katsayı!$A$1:$B$197,2),IF(D515="Evet",VLOOKUP(H515,Katsayı!$A$199:$B$235,2),0)))</f>
        <v xml:space="preserve"> </v>
      </c>
      <c r="N515" s="82" t="str">
        <f t="shared" si="72"/>
        <v xml:space="preserve"> </v>
      </c>
      <c r="O515" s="83" t="str">
        <f t="shared" si="73"/>
        <v xml:space="preserve"> </v>
      </c>
      <c r="P515" s="83" t="str">
        <f t="shared" si="79"/>
        <v xml:space="preserve"> </v>
      </c>
      <c r="Q515" s="83" t="str">
        <f t="shared" si="74"/>
        <v xml:space="preserve"> </v>
      </c>
      <c r="R515" s="82" t="str">
        <f t="shared" si="75"/>
        <v xml:space="preserve"> </v>
      </c>
      <c r="S515" s="82" t="str">
        <f t="shared" si="76"/>
        <v xml:space="preserve"> </v>
      </c>
      <c r="T515" s="84" t="str">
        <f t="shared" si="77"/>
        <v xml:space="preserve"> </v>
      </c>
      <c r="U515" s="77"/>
      <c r="V515" s="78"/>
      <c r="Z515" s="80"/>
      <c r="AA515" s="80"/>
      <c r="AB515" s="80"/>
    </row>
    <row r="516" spans="1:28" s="79" customFormat="1" ht="15" customHeight="1" x14ac:dyDescent="0.2">
      <c r="A516" s="46"/>
      <c r="B516" s="47"/>
      <c r="C516" s="48"/>
      <c r="D516" s="48"/>
      <c r="E516" s="58"/>
      <c r="F516" s="49"/>
      <c r="G516" s="94" t="str">
        <f t="shared" si="70"/>
        <v xml:space="preserve"> </v>
      </c>
      <c r="H516" s="88" t="str">
        <f t="shared" si="71"/>
        <v xml:space="preserve"> </v>
      </c>
      <c r="I516" s="90"/>
      <c r="J516" s="81"/>
      <c r="K516" s="51"/>
      <c r="L516" s="96" t="str">
        <f t="shared" si="78"/>
        <v xml:space="preserve"> </v>
      </c>
      <c r="M516" s="64" t="str">
        <f>IF(E516=0," ",IF(D516="Hayır",VLOOKUP(H516,Katsayı!$A$1:$B$197,2),IF(D516="Evet",VLOOKUP(H516,Katsayı!$A$199:$B$235,2),0)))</f>
        <v xml:space="preserve"> </v>
      </c>
      <c r="N516" s="82" t="str">
        <f t="shared" si="72"/>
        <v xml:space="preserve"> </v>
      </c>
      <c r="O516" s="83" t="str">
        <f t="shared" si="73"/>
        <v xml:space="preserve"> </v>
      </c>
      <c r="P516" s="83" t="str">
        <f t="shared" si="79"/>
        <v xml:space="preserve"> </v>
      </c>
      <c r="Q516" s="83" t="str">
        <f t="shared" si="74"/>
        <v xml:space="preserve"> </v>
      </c>
      <c r="R516" s="82" t="str">
        <f t="shared" si="75"/>
        <v xml:space="preserve"> </v>
      </c>
      <c r="S516" s="82" t="str">
        <f t="shared" si="76"/>
        <v xml:space="preserve"> </v>
      </c>
      <c r="T516" s="84" t="str">
        <f t="shared" si="77"/>
        <v xml:space="preserve"> </v>
      </c>
      <c r="U516" s="77"/>
      <c r="V516" s="78"/>
      <c r="Z516" s="80"/>
      <c r="AA516" s="80"/>
      <c r="AB516" s="80"/>
    </row>
    <row r="517" spans="1:28" s="79" customFormat="1" ht="15" customHeight="1" x14ac:dyDescent="0.2">
      <c r="A517" s="46"/>
      <c r="B517" s="47"/>
      <c r="C517" s="48"/>
      <c r="D517" s="48"/>
      <c r="E517" s="58"/>
      <c r="F517" s="49"/>
      <c r="G517" s="94" t="str">
        <f t="shared" si="70"/>
        <v xml:space="preserve"> </v>
      </c>
      <c r="H517" s="88" t="str">
        <f t="shared" si="71"/>
        <v xml:space="preserve"> </v>
      </c>
      <c r="I517" s="90"/>
      <c r="J517" s="81"/>
      <c r="K517" s="51"/>
      <c r="L517" s="96" t="str">
        <f t="shared" si="78"/>
        <v xml:space="preserve"> </v>
      </c>
      <c r="M517" s="64" t="str">
        <f>IF(E517=0," ",IF(D517="Hayır",VLOOKUP(H517,Katsayı!$A$1:$B$197,2),IF(D517="Evet",VLOOKUP(H517,Katsayı!$A$199:$B$235,2),0)))</f>
        <v xml:space="preserve"> </v>
      </c>
      <c r="N517" s="82" t="str">
        <f t="shared" si="72"/>
        <v xml:space="preserve"> </v>
      </c>
      <c r="O517" s="83" t="str">
        <f t="shared" si="73"/>
        <v xml:space="preserve"> </v>
      </c>
      <c r="P517" s="83" t="str">
        <f t="shared" si="79"/>
        <v xml:space="preserve"> </v>
      </c>
      <c r="Q517" s="83" t="str">
        <f t="shared" si="74"/>
        <v xml:space="preserve"> </v>
      </c>
      <c r="R517" s="82" t="str">
        <f t="shared" si="75"/>
        <v xml:space="preserve"> </v>
      </c>
      <c r="S517" s="82" t="str">
        <f t="shared" si="76"/>
        <v xml:space="preserve"> </v>
      </c>
      <c r="T517" s="84" t="str">
        <f t="shared" si="77"/>
        <v xml:space="preserve"> </v>
      </c>
      <c r="U517" s="77"/>
      <c r="V517" s="78"/>
      <c r="Z517" s="80"/>
      <c r="AA517" s="80"/>
      <c r="AB517" s="80"/>
    </row>
    <row r="518" spans="1:28" s="79" customFormat="1" ht="15" customHeight="1" x14ac:dyDescent="0.2">
      <c r="A518" s="46"/>
      <c r="B518" s="85"/>
      <c r="C518" s="48"/>
      <c r="D518" s="48"/>
      <c r="E518" s="86"/>
      <c r="F518" s="49"/>
      <c r="G518" s="94" t="str">
        <f t="shared" si="70"/>
        <v xml:space="preserve"> </v>
      </c>
      <c r="H518" s="88" t="str">
        <f t="shared" si="71"/>
        <v xml:space="preserve"> </v>
      </c>
      <c r="I518" s="90"/>
      <c r="J518" s="87"/>
      <c r="K518" s="51"/>
      <c r="L518" s="96" t="str">
        <f t="shared" si="78"/>
        <v xml:space="preserve"> </v>
      </c>
      <c r="M518" s="64" t="str">
        <f>IF(E518=0," ",IF(D518="Hayır",VLOOKUP(H518,Katsayı!$A$1:$B$197,2),IF(D518="Evet",VLOOKUP(H518,Katsayı!$A$199:$B$235,2),0)))</f>
        <v xml:space="preserve"> </v>
      </c>
      <c r="N518" s="82" t="str">
        <f t="shared" si="72"/>
        <v xml:space="preserve"> </v>
      </c>
      <c r="O518" s="83" t="str">
        <f t="shared" si="73"/>
        <v xml:space="preserve"> </v>
      </c>
      <c r="P518" s="83" t="str">
        <f t="shared" si="79"/>
        <v xml:space="preserve"> </v>
      </c>
      <c r="Q518" s="83" t="str">
        <f t="shared" si="74"/>
        <v xml:space="preserve"> </v>
      </c>
      <c r="R518" s="82" t="str">
        <f t="shared" si="75"/>
        <v xml:space="preserve"> </v>
      </c>
      <c r="S518" s="82" t="str">
        <f t="shared" si="76"/>
        <v xml:space="preserve"> </v>
      </c>
      <c r="T518" s="84" t="str">
        <f t="shared" si="77"/>
        <v xml:space="preserve"> </v>
      </c>
      <c r="U518" s="77"/>
      <c r="V518" s="78"/>
      <c r="Z518" s="80"/>
      <c r="AA518" s="80"/>
      <c r="AB518" s="80"/>
    </row>
    <row r="519" spans="1:28" s="79" customFormat="1" ht="15" customHeight="1" x14ac:dyDescent="0.2">
      <c r="A519" s="46"/>
      <c r="B519" s="85"/>
      <c r="C519" s="48"/>
      <c r="D519" s="48"/>
      <c r="E519" s="86"/>
      <c r="F519" s="49"/>
      <c r="G519" s="94" t="str">
        <f t="shared" ref="G519:G582" si="80">IF(E519&gt;0,IF(AND(MONTH(E519)=1,DAY(E519)&gt;=27),E519+28,IF(AND(MONTH(E519)=1,DAY(E519)=1),E519+31,IF(AND(MONTH(E519)=3,DAY(E519)=1),E519+31,IF(AND(MONTH(E519)=5,DAY(E519)=1),E519+31,IF(AND(MONTH(E519)=7,DAY(E519)=1),E519+31,IF(AND(MONTH(E519)=8,DAY(E519)=1),E519+31,IF(AND(MONTH(E519)=10,DAY(E519)=1),E519+31,IF(AND(MONTH(E519)=12,DAY(E519)=1),E519+31,IF(DAY(E519)=31,E519+30,E519+31)))))))))," ")</f>
        <v xml:space="preserve"> </v>
      </c>
      <c r="H519" s="88" t="str">
        <f t="shared" ref="H519:H582" si="81">IF(E519&gt;0,IF(D519="Evet",43221,IF(E519&lt;=38352,38352+30,IF(E519&gt;44316,44346,G519)))," ")</f>
        <v xml:space="preserve"> </v>
      </c>
      <c r="I519" s="90"/>
      <c r="J519" s="87"/>
      <c r="K519" s="51"/>
      <c r="L519" s="96" t="str">
        <f t="shared" si="78"/>
        <v xml:space="preserve"> </v>
      </c>
      <c r="M519" s="64" t="str">
        <f>IF(E519=0," ",IF(D519="Hayır",VLOOKUP(H519,Katsayı!$A$1:$B$197,2),IF(D519="Evet",VLOOKUP(H519,Katsayı!$A$199:$B$235,2),0)))</f>
        <v xml:space="preserve"> </v>
      </c>
      <c r="N519" s="82" t="str">
        <f t="shared" ref="N519:N582" si="82">IF(E519=0," ",J519*M519)</f>
        <v xml:space="preserve"> </v>
      </c>
      <c r="O519" s="83" t="str">
        <f t="shared" ref="O519:O582" si="83">IF(J519&lt;=0," ",IF(N519&lt;=0," ",K519*M519))</f>
        <v xml:space="preserve"> </v>
      </c>
      <c r="P519" s="83" t="str">
        <f t="shared" si="79"/>
        <v xml:space="preserve"> </v>
      </c>
      <c r="Q519" s="83" t="str">
        <f t="shared" ref="Q519:Q582" si="84">IF(E519=0," ",N519-J519)</f>
        <v xml:space="preserve"> </v>
      </c>
      <c r="R519" s="82" t="str">
        <f t="shared" ref="R519:R582" si="85">IF(K519=0," ",O519-K519)</f>
        <v xml:space="preserve"> </v>
      </c>
      <c r="S519" s="82" t="str">
        <f t="shared" ref="S519:S582" si="86">IF(J519&lt;=0," ",IF(R519=" ",Q519,Q519-R519))</f>
        <v xml:space="preserve"> </v>
      </c>
      <c r="T519" s="84" t="str">
        <f t="shared" ref="T519:T582" si="87">IF(J519&gt;0,S519*0.02," ")</f>
        <v xml:space="preserve"> </v>
      </c>
      <c r="U519" s="77"/>
      <c r="V519" s="78"/>
      <c r="Z519" s="80"/>
      <c r="AA519" s="80"/>
      <c r="AB519" s="80"/>
    </row>
    <row r="520" spans="1:28" s="79" customFormat="1" ht="15" customHeight="1" x14ac:dyDescent="0.2">
      <c r="A520" s="46"/>
      <c r="B520" s="85"/>
      <c r="C520" s="48"/>
      <c r="D520" s="48"/>
      <c r="E520" s="86"/>
      <c r="F520" s="49"/>
      <c r="G520" s="94" t="str">
        <f t="shared" si="80"/>
        <v xml:space="preserve"> </v>
      </c>
      <c r="H520" s="88" t="str">
        <f t="shared" si="81"/>
        <v xml:space="preserve"> </v>
      </c>
      <c r="I520" s="90"/>
      <c r="J520" s="87"/>
      <c r="K520" s="51"/>
      <c r="L520" s="96" t="str">
        <f t="shared" si="78"/>
        <v xml:space="preserve"> </v>
      </c>
      <c r="M520" s="64" t="str">
        <f>IF(E520=0," ",IF(D520="Hayır",VLOOKUP(H520,Katsayı!$A$1:$B$197,2),IF(D520="Evet",VLOOKUP(H520,Katsayı!$A$199:$B$235,2),0)))</f>
        <v xml:space="preserve"> </v>
      </c>
      <c r="N520" s="82" t="str">
        <f t="shared" si="82"/>
        <v xml:space="preserve"> </v>
      </c>
      <c r="O520" s="83" t="str">
        <f t="shared" si="83"/>
        <v xml:space="preserve"> </v>
      </c>
      <c r="P520" s="83" t="str">
        <f t="shared" si="79"/>
        <v xml:space="preserve"> </v>
      </c>
      <c r="Q520" s="83" t="str">
        <f t="shared" si="84"/>
        <v xml:space="preserve"> </v>
      </c>
      <c r="R520" s="82" t="str">
        <f t="shared" si="85"/>
        <v xml:space="preserve"> </v>
      </c>
      <c r="S520" s="82" t="str">
        <f t="shared" si="86"/>
        <v xml:space="preserve"> </v>
      </c>
      <c r="T520" s="84" t="str">
        <f t="shared" si="87"/>
        <v xml:space="preserve"> </v>
      </c>
      <c r="U520" s="77"/>
      <c r="V520" s="78"/>
      <c r="Z520" s="80"/>
      <c r="AA520" s="80"/>
      <c r="AB520" s="80"/>
    </row>
    <row r="521" spans="1:28" s="79" customFormat="1" ht="15" customHeight="1" x14ac:dyDescent="0.2">
      <c r="A521" s="46"/>
      <c r="B521" s="85"/>
      <c r="C521" s="48"/>
      <c r="D521" s="48"/>
      <c r="E521" s="86"/>
      <c r="F521" s="49"/>
      <c r="G521" s="94" t="str">
        <f t="shared" si="80"/>
        <v xml:space="preserve"> </v>
      </c>
      <c r="H521" s="88" t="str">
        <f t="shared" si="81"/>
        <v xml:space="preserve"> </v>
      </c>
      <c r="I521" s="90"/>
      <c r="J521" s="87"/>
      <c r="K521" s="51"/>
      <c r="L521" s="96" t="str">
        <f t="shared" ref="L521:L584" si="88">IF(J521&gt;0,J521-K521," ")</f>
        <v xml:space="preserve"> </v>
      </c>
      <c r="M521" s="64" t="str">
        <f>IF(E521=0," ",IF(D521="Hayır",VLOOKUP(H521,Katsayı!$A$1:$B$197,2),IF(D521="Evet",VLOOKUP(H521,Katsayı!$A$199:$B$235,2),0)))</f>
        <v xml:space="preserve"> </v>
      </c>
      <c r="N521" s="82" t="str">
        <f t="shared" si="82"/>
        <v xml:space="preserve"> </v>
      </c>
      <c r="O521" s="83" t="str">
        <f t="shared" si="83"/>
        <v xml:space="preserve"> </v>
      </c>
      <c r="P521" s="83" t="str">
        <f t="shared" ref="P521:P584" si="89">IF(J521&gt;0,N521-O521," ")</f>
        <v xml:space="preserve"> </v>
      </c>
      <c r="Q521" s="83" t="str">
        <f t="shared" si="84"/>
        <v xml:space="preserve"> </v>
      </c>
      <c r="R521" s="82" t="str">
        <f t="shared" si="85"/>
        <v xml:space="preserve"> </v>
      </c>
      <c r="S521" s="82" t="str">
        <f t="shared" si="86"/>
        <v xml:space="preserve"> </v>
      </c>
      <c r="T521" s="84" t="str">
        <f t="shared" si="87"/>
        <v xml:space="preserve"> </v>
      </c>
      <c r="U521" s="77"/>
      <c r="V521" s="78"/>
      <c r="Z521" s="80"/>
      <c r="AA521" s="80"/>
      <c r="AB521" s="80"/>
    </row>
    <row r="522" spans="1:28" s="79" customFormat="1" ht="15" customHeight="1" x14ac:dyDescent="0.2">
      <c r="A522" s="46"/>
      <c r="B522" s="85"/>
      <c r="C522" s="48"/>
      <c r="D522" s="48"/>
      <c r="E522" s="86"/>
      <c r="F522" s="49"/>
      <c r="G522" s="94" t="str">
        <f t="shared" si="80"/>
        <v xml:space="preserve"> </v>
      </c>
      <c r="H522" s="88" t="str">
        <f t="shared" si="81"/>
        <v xml:space="preserve"> </v>
      </c>
      <c r="I522" s="90"/>
      <c r="J522" s="87"/>
      <c r="K522" s="51"/>
      <c r="L522" s="96" t="str">
        <f t="shared" si="88"/>
        <v xml:space="preserve"> </v>
      </c>
      <c r="M522" s="64" t="str">
        <f>IF(E522=0," ",IF(D522="Hayır",VLOOKUP(H522,Katsayı!$A$1:$B$197,2),IF(D522="Evet",VLOOKUP(H522,Katsayı!$A$199:$B$235,2),0)))</f>
        <v xml:space="preserve"> </v>
      </c>
      <c r="N522" s="82" t="str">
        <f t="shared" si="82"/>
        <v xml:space="preserve"> </v>
      </c>
      <c r="O522" s="83" t="str">
        <f t="shared" si="83"/>
        <v xml:space="preserve"> </v>
      </c>
      <c r="P522" s="83" t="str">
        <f t="shared" si="89"/>
        <v xml:space="preserve"> </v>
      </c>
      <c r="Q522" s="83" t="str">
        <f t="shared" si="84"/>
        <v xml:space="preserve"> </v>
      </c>
      <c r="R522" s="82" t="str">
        <f t="shared" si="85"/>
        <v xml:space="preserve"> </v>
      </c>
      <c r="S522" s="82" t="str">
        <f t="shared" si="86"/>
        <v xml:space="preserve"> </v>
      </c>
      <c r="T522" s="84" t="str">
        <f t="shared" si="87"/>
        <v xml:space="preserve"> </v>
      </c>
      <c r="U522" s="77"/>
      <c r="V522" s="78"/>
      <c r="Z522" s="80"/>
      <c r="AA522" s="80"/>
      <c r="AB522" s="80"/>
    </row>
    <row r="523" spans="1:28" s="79" customFormat="1" ht="15" customHeight="1" x14ac:dyDescent="0.2">
      <c r="A523" s="46"/>
      <c r="B523" s="85"/>
      <c r="C523" s="48"/>
      <c r="D523" s="48"/>
      <c r="E523" s="86"/>
      <c r="F523" s="49"/>
      <c r="G523" s="94" t="str">
        <f t="shared" si="80"/>
        <v xml:space="preserve"> </v>
      </c>
      <c r="H523" s="88" t="str">
        <f t="shared" si="81"/>
        <v xml:space="preserve"> </v>
      </c>
      <c r="I523" s="90"/>
      <c r="J523" s="87"/>
      <c r="K523" s="51"/>
      <c r="L523" s="96" t="str">
        <f t="shared" si="88"/>
        <v xml:space="preserve"> </v>
      </c>
      <c r="M523" s="64" t="str">
        <f>IF(E523=0," ",IF(D523="Hayır",VLOOKUP(H523,Katsayı!$A$1:$B$197,2),IF(D523="Evet",VLOOKUP(H523,Katsayı!$A$199:$B$235,2),0)))</f>
        <v xml:space="preserve"> </v>
      </c>
      <c r="N523" s="82" t="str">
        <f t="shared" si="82"/>
        <v xml:space="preserve"> </v>
      </c>
      <c r="O523" s="83" t="str">
        <f t="shared" si="83"/>
        <v xml:space="preserve"> </v>
      </c>
      <c r="P523" s="83" t="str">
        <f t="shared" si="89"/>
        <v xml:space="preserve"> </v>
      </c>
      <c r="Q523" s="83" t="str">
        <f t="shared" si="84"/>
        <v xml:space="preserve"> </v>
      </c>
      <c r="R523" s="82" t="str">
        <f t="shared" si="85"/>
        <v xml:space="preserve"> </v>
      </c>
      <c r="S523" s="82" t="str">
        <f t="shared" si="86"/>
        <v xml:space="preserve"> </v>
      </c>
      <c r="T523" s="84" t="str">
        <f t="shared" si="87"/>
        <v xml:space="preserve"> </v>
      </c>
      <c r="U523" s="77"/>
      <c r="V523" s="78"/>
      <c r="Z523" s="80"/>
      <c r="AA523" s="80"/>
      <c r="AB523" s="80"/>
    </row>
    <row r="524" spans="1:28" s="79" customFormat="1" ht="15" customHeight="1" x14ac:dyDescent="0.2">
      <c r="A524" s="46"/>
      <c r="B524" s="47"/>
      <c r="C524" s="48"/>
      <c r="D524" s="48"/>
      <c r="E524" s="58"/>
      <c r="F524" s="49"/>
      <c r="G524" s="94" t="str">
        <f t="shared" si="80"/>
        <v xml:space="preserve"> </v>
      </c>
      <c r="H524" s="88" t="str">
        <f t="shared" si="81"/>
        <v xml:space="preserve"> </v>
      </c>
      <c r="I524" s="90"/>
      <c r="J524" s="81"/>
      <c r="K524" s="51"/>
      <c r="L524" s="96" t="str">
        <f t="shared" si="88"/>
        <v xml:space="preserve"> </v>
      </c>
      <c r="M524" s="64" t="str">
        <f>IF(E524=0," ",IF(D524="Hayır",VLOOKUP(H524,Katsayı!$A$1:$B$197,2),IF(D524="Evet",VLOOKUP(H524,Katsayı!$A$199:$B$235,2),0)))</f>
        <v xml:space="preserve"> </v>
      </c>
      <c r="N524" s="82" t="str">
        <f t="shared" si="82"/>
        <v xml:space="preserve"> </v>
      </c>
      <c r="O524" s="83" t="str">
        <f t="shared" si="83"/>
        <v xml:space="preserve"> </v>
      </c>
      <c r="P524" s="83" t="str">
        <f t="shared" si="89"/>
        <v xml:space="preserve"> </v>
      </c>
      <c r="Q524" s="83" t="str">
        <f t="shared" si="84"/>
        <v xml:space="preserve"> </v>
      </c>
      <c r="R524" s="82" t="str">
        <f t="shared" si="85"/>
        <v xml:space="preserve"> </v>
      </c>
      <c r="S524" s="82" t="str">
        <f t="shared" si="86"/>
        <v xml:space="preserve"> </v>
      </c>
      <c r="T524" s="84" t="str">
        <f t="shared" si="87"/>
        <v xml:space="preserve"> </v>
      </c>
      <c r="U524" s="77"/>
      <c r="V524" s="78"/>
      <c r="Z524" s="80"/>
      <c r="AA524" s="80"/>
      <c r="AB524" s="80"/>
    </row>
    <row r="525" spans="1:28" s="79" customFormat="1" ht="15" customHeight="1" x14ac:dyDescent="0.2">
      <c r="A525" s="46"/>
      <c r="B525" s="47"/>
      <c r="C525" s="48"/>
      <c r="D525" s="48"/>
      <c r="E525" s="58"/>
      <c r="F525" s="49"/>
      <c r="G525" s="94" t="str">
        <f t="shared" si="80"/>
        <v xml:space="preserve"> </v>
      </c>
      <c r="H525" s="88" t="str">
        <f t="shared" si="81"/>
        <v xml:space="preserve"> </v>
      </c>
      <c r="I525" s="90"/>
      <c r="J525" s="81"/>
      <c r="K525" s="51"/>
      <c r="L525" s="96" t="str">
        <f t="shared" si="88"/>
        <v xml:space="preserve"> </v>
      </c>
      <c r="M525" s="64" t="str">
        <f>IF(E525=0," ",IF(D525="Hayır",VLOOKUP(H525,Katsayı!$A$1:$B$197,2),IF(D525="Evet",VLOOKUP(H525,Katsayı!$A$199:$B$235,2),0)))</f>
        <v xml:space="preserve"> </v>
      </c>
      <c r="N525" s="82" t="str">
        <f t="shared" si="82"/>
        <v xml:space="preserve"> </v>
      </c>
      <c r="O525" s="83" t="str">
        <f t="shared" si="83"/>
        <v xml:space="preserve"> </v>
      </c>
      <c r="P525" s="83" t="str">
        <f t="shared" si="89"/>
        <v xml:space="preserve"> </v>
      </c>
      <c r="Q525" s="83" t="str">
        <f t="shared" si="84"/>
        <v xml:space="preserve"> </v>
      </c>
      <c r="R525" s="82" t="str">
        <f t="shared" si="85"/>
        <v xml:space="preserve"> </v>
      </c>
      <c r="S525" s="82" t="str">
        <f t="shared" si="86"/>
        <v xml:space="preserve"> </v>
      </c>
      <c r="T525" s="84" t="str">
        <f t="shared" si="87"/>
        <v xml:space="preserve"> </v>
      </c>
      <c r="U525" s="77"/>
      <c r="V525" s="78"/>
      <c r="Z525" s="80"/>
      <c r="AA525" s="80"/>
      <c r="AB525" s="80"/>
    </row>
    <row r="526" spans="1:28" s="79" customFormat="1" ht="15" customHeight="1" x14ac:dyDescent="0.2">
      <c r="A526" s="46"/>
      <c r="B526" s="47"/>
      <c r="C526" s="48"/>
      <c r="D526" s="48"/>
      <c r="E526" s="58"/>
      <c r="F526" s="49"/>
      <c r="G526" s="94" t="str">
        <f t="shared" si="80"/>
        <v xml:space="preserve"> </v>
      </c>
      <c r="H526" s="88" t="str">
        <f t="shared" si="81"/>
        <v xml:space="preserve"> </v>
      </c>
      <c r="I526" s="90"/>
      <c r="J526" s="81"/>
      <c r="K526" s="51"/>
      <c r="L526" s="96" t="str">
        <f t="shared" si="88"/>
        <v xml:space="preserve"> </v>
      </c>
      <c r="M526" s="64" t="str">
        <f>IF(E526=0," ",IF(D526="Hayır",VLOOKUP(H526,Katsayı!$A$1:$B$197,2),IF(D526="Evet",VLOOKUP(H526,Katsayı!$A$199:$B$235,2),0)))</f>
        <v xml:space="preserve"> </v>
      </c>
      <c r="N526" s="82" t="str">
        <f t="shared" si="82"/>
        <v xml:space="preserve"> </v>
      </c>
      <c r="O526" s="83" t="str">
        <f t="shared" si="83"/>
        <v xml:space="preserve"> </v>
      </c>
      <c r="P526" s="83" t="str">
        <f t="shared" si="89"/>
        <v xml:space="preserve"> </v>
      </c>
      <c r="Q526" s="83" t="str">
        <f t="shared" si="84"/>
        <v xml:space="preserve"> </v>
      </c>
      <c r="R526" s="82" t="str">
        <f t="shared" si="85"/>
        <v xml:space="preserve"> </v>
      </c>
      <c r="S526" s="82" t="str">
        <f t="shared" si="86"/>
        <v xml:space="preserve"> </v>
      </c>
      <c r="T526" s="84" t="str">
        <f t="shared" si="87"/>
        <v xml:space="preserve"> </v>
      </c>
      <c r="U526" s="77"/>
      <c r="V526" s="78"/>
      <c r="Z526" s="80"/>
      <c r="AA526" s="80"/>
      <c r="AB526" s="80"/>
    </row>
    <row r="527" spans="1:28" s="79" customFormat="1" ht="15" customHeight="1" x14ac:dyDescent="0.2">
      <c r="A527" s="46"/>
      <c r="B527" s="47"/>
      <c r="C527" s="48"/>
      <c r="D527" s="48"/>
      <c r="E527" s="58"/>
      <c r="F527" s="49"/>
      <c r="G527" s="94" t="str">
        <f t="shared" si="80"/>
        <v xml:space="preserve"> </v>
      </c>
      <c r="H527" s="88" t="str">
        <f t="shared" si="81"/>
        <v xml:space="preserve"> </v>
      </c>
      <c r="I527" s="90"/>
      <c r="J527" s="81"/>
      <c r="K527" s="51"/>
      <c r="L527" s="96" t="str">
        <f t="shared" si="88"/>
        <v xml:space="preserve"> </v>
      </c>
      <c r="M527" s="64" t="str">
        <f>IF(E527=0," ",IF(D527="Hayır",VLOOKUP(H527,Katsayı!$A$1:$B$197,2),IF(D527="Evet",VLOOKUP(H527,Katsayı!$A$199:$B$235,2),0)))</f>
        <v xml:space="preserve"> </v>
      </c>
      <c r="N527" s="82" t="str">
        <f t="shared" si="82"/>
        <v xml:space="preserve"> </v>
      </c>
      <c r="O527" s="83" t="str">
        <f t="shared" si="83"/>
        <v xml:space="preserve"> </v>
      </c>
      <c r="P527" s="83" t="str">
        <f t="shared" si="89"/>
        <v xml:space="preserve"> </v>
      </c>
      <c r="Q527" s="83" t="str">
        <f t="shared" si="84"/>
        <v xml:space="preserve"> </v>
      </c>
      <c r="R527" s="82" t="str">
        <f t="shared" si="85"/>
        <v xml:space="preserve"> </v>
      </c>
      <c r="S527" s="82" t="str">
        <f t="shared" si="86"/>
        <v xml:space="preserve"> </v>
      </c>
      <c r="T527" s="84" t="str">
        <f t="shared" si="87"/>
        <v xml:space="preserve"> </v>
      </c>
      <c r="U527" s="77"/>
      <c r="V527" s="78"/>
      <c r="Z527" s="80"/>
      <c r="AA527" s="80"/>
      <c r="AB527" s="80"/>
    </row>
    <row r="528" spans="1:28" s="79" customFormat="1" ht="15" customHeight="1" x14ac:dyDescent="0.2">
      <c r="A528" s="46"/>
      <c r="B528" s="47"/>
      <c r="C528" s="48"/>
      <c r="D528" s="48"/>
      <c r="E528" s="58"/>
      <c r="F528" s="49"/>
      <c r="G528" s="94" t="str">
        <f t="shared" si="80"/>
        <v xml:space="preserve"> </v>
      </c>
      <c r="H528" s="88" t="str">
        <f t="shared" si="81"/>
        <v xml:space="preserve"> </v>
      </c>
      <c r="I528" s="90"/>
      <c r="J528" s="81"/>
      <c r="K528" s="51"/>
      <c r="L528" s="96" t="str">
        <f t="shared" si="88"/>
        <v xml:space="preserve"> </v>
      </c>
      <c r="M528" s="64" t="str">
        <f>IF(E528=0," ",IF(D528="Hayır",VLOOKUP(H528,Katsayı!$A$1:$B$197,2),IF(D528="Evet",VLOOKUP(H528,Katsayı!$A$199:$B$235,2),0)))</f>
        <v xml:space="preserve"> </v>
      </c>
      <c r="N528" s="82" t="str">
        <f t="shared" si="82"/>
        <v xml:space="preserve"> </v>
      </c>
      <c r="O528" s="83" t="str">
        <f t="shared" si="83"/>
        <v xml:space="preserve"> </v>
      </c>
      <c r="P528" s="83" t="str">
        <f t="shared" si="89"/>
        <v xml:space="preserve"> </v>
      </c>
      <c r="Q528" s="83" t="str">
        <f t="shared" si="84"/>
        <v xml:space="preserve"> </v>
      </c>
      <c r="R528" s="82" t="str">
        <f t="shared" si="85"/>
        <v xml:space="preserve"> </v>
      </c>
      <c r="S528" s="82" t="str">
        <f t="shared" si="86"/>
        <v xml:space="preserve"> </v>
      </c>
      <c r="T528" s="84" t="str">
        <f t="shared" si="87"/>
        <v xml:space="preserve"> </v>
      </c>
      <c r="U528" s="77"/>
      <c r="V528" s="78"/>
      <c r="Z528" s="80"/>
      <c r="AA528" s="80"/>
      <c r="AB528" s="80"/>
    </row>
    <row r="529" spans="1:28" s="79" customFormat="1" ht="15" customHeight="1" x14ac:dyDescent="0.2">
      <c r="A529" s="46"/>
      <c r="B529" s="47"/>
      <c r="C529" s="48"/>
      <c r="D529" s="48"/>
      <c r="E529" s="58"/>
      <c r="F529" s="49"/>
      <c r="G529" s="94" t="str">
        <f t="shared" si="80"/>
        <v xml:space="preserve"> </v>
      </c>
      <c r="H529" s="88" t="str">
        <f t="shared" si="81"/>
        <v xml:space="preserve"> </v>
      </c>
      <c r="I529" s="90"/>
      <c r="J529" s="81"/>
      <c r="K529" s="51"/>
      <c r="L529" s="96" t="str">
        <f t="shared" si="88"/>
        <v xml:space="preserve"> </v>
      </c>
      <c r="M529" s="64" t="str">
        <f>IF(E529=0," ",IF(D529="Hayır",VLOOKUP(H529,Katsayı!$A$1:$B$197,2),IF(D529="Evet",VLOOKUP(H529,Katsayı!$A$199:$B$235,2),0)))</f>
        <v xml:space="preserve"> </v>
      </c>
      <c r="N529" s="82" t="str">
        <f t="shared" si="82"/>
        <v xml:space="preserve"> </v>
      </c>
      <c r="O529" s="83" t="str">
        <f t="shared" si="83"/>
        <v xml:space="preserve"> </v>
      </c>
      <c r="P529" s="83" t="str">
        <f t="shared" si="89"/>
        <v xml:space="preserve"> </v>
      </c>
      <c r="Q529" s="83" t="str">
        <f t="shared" si="84"/>
        <v xml:space="preserve"> </v>
      </c>
      <c r="R529" s="82" t="str">
        <f t="shared" si="85"/>
        <v xml:space="preserve"> </v>
      </c>
      <c r="S529" s="82" t="str">
        <f t="shared" si="86"/>
        <v xml:space="preserve"> </v>
      </c>
      <c r="T529" s="84" t="str">
        <f t="shared" si="87"/>
        <v xml:space="preserve"> </v>
      </c>
      <c r="U529" s="77"/>
      <c r="V529" s="78"/>
      <c r="Z529" s="80"/>
      <c r="AA529" s="80"/>
      <c r="AB529" s="80"/>
    </row>
    <row r="530" spans="1:28" s="79" customFormat="1" ht="15" customHeight="1" x14ac:dyDescent="0.2">
      <c r="A530" s="46"/>
      <c r="B530" s="47"/>
      <c r="C530" s="48"/>
      <c r="D530" s="48"/>
      <c r="E530" s="58"/>
      <c r="F530" s="50"/>
      <c r="G530" s="94" t="str">
        <f t="shared" si="80"/>
        <v xml:space="preserve"> </v>
      </c>
      <c r="H530" s="88" t="str">
        <f t="shared" si="81"/>
        <v xml:space="preserve"> </v>
      </c>
      <c r="I530" s="90"/>
      <c r="J530" s="81"/>
      <c r="K530" s="51"/>
      <c r="L530" s="96" t="str">
        <f t="shared" si="88"/>
        <v xml:space="preserve"> </v>
      </c>
      <c r="M530" s="64" t="str">
        <f>IF(E530=0," ",IF(D530="Hayır",VLOOKUP(H530,Katsayı!$A$1:$B$197,2),IF(D530="Evet",VLOOKUP(H530,Katsayı!$A$199:$B$235,2),0)))</f>
        <v xml:space="preserve"> </v>
      </c>
      <c r="N530" s="82" t="str">
        <f t="shared" si="82"/>
        <v xml:space="preserve"> </v>
      </c>
      <c r="O530" s="83" t="str">
        <f t="shared" si="83"/>
        <v xml:space="preserve"> </v>
      </c>
      <c r="P530" s="83" t="str">
        <f t="shared" si="89"/>
        <v xml:space="preserve"> </v>
      </c>
      <c r="Q530" s="83" t="str">
        <f t="shared" si="84"/>
        <v xml:space="preserve"> </v>
      </c>
      <c r="R530" s="82" t="str">
        <f t="shared" si="85"/>
        <v xml:space="preserve"> </v>
      </c>
      <c r="S530" s="82" t="str">
        <f t="shared" si="86"/>
        <v xml:space="preserve"> </v>
      </c>
      <c r="T530" s="84" t="str">
        <f t="shared" si="87"/>
        <v xml:space="preserve"> </v>
      </c>
      <c r="U530" s="77"/>
      <c r="V530" s="78"/>
      <c r="Z530" s="80"/>
      <c r="AA530" s="80"/>
      <c r="AB530" s="80"/>
    </row>
    <row r="531" spans="1:28" s="79" customFormat="1" ht="15" customHeight="1" x14ac:dyDescent="0.2">
      <c r="A531" s="46"/>
      <c r="B531" s="47"/>
      <c r="C531" s="48"/>
      <c r="D531" s="48"/>
      <c r="E531" s="58"/>
      <c r="F531" s="50"/>
      <c r="G531" s="94" t="str">
        <f t="shared" si="80"/>
        <v xml:space="preserve"> </v>
      </c>
      <c r="H531" s="88" t="str">
        <f t="shared" si="81"/>
        <v xml:space="preserve"> </v>
      </c>
      <c r="I531" s="90"/>
      <c r="J531" s="81"/>
      <c r="K531" s="51"/>
      <c r="L531" s="96" t="str">
        <f t="shared" si="88"/>
        <v xml:space="preserve"> </v>
      </c>
      <c r="M531" s="64" t="str">
        <f>IF(E531=0," ",IF(D531="Hayır",VLOOKUP(H531,Katsayı!$A$1:$B$197,2),IF(D531="Evet",VLOOKUP(H531,Katsayı!$A$199:$B$235,2),0)))</f>
        <v xml:space="preserve"> </v>
      </c>
      <c r="N531" s="82" t="str">
        <f t="shared" si="82"/>
        <v xml:space="preserve"> </v>
      </c>
      <c r="O531" s="83" t="str">
        <f t="shared" si="83"/>
        <v xml:space="preserve"> </v>
      </c>
      <c r="P531" s="83" t="str">
        <f t="shared" si="89"/>
        <v xml:space="preserve"> </v>
      </c>
      <c r="Q531" s="83" t="str">
        <f t="shared" si="84"/>
        <v xml:space="preserve"> </v>
      </c>
      <c r="R531" s="82" t="str">
        <f t="shared" si="85"/>
        <v xml:space="preserve"> </v>
      </c>
      <c r="S531" s="82" t="str">
        <f t="shared" si="86"/>
        <v xml:space="preserve"> </v>
      </c>
      <c r="T531" s="84" t="str">
        <f t="shared" si="87"/>
        <v xml:space="preserve"> </v>
      </c>
      <c r="U531" s="77"/>
      <c r="V531" s="78"/>
      <c r="Z531" s="80"/>
      <c r="AA531" s="80"/>
      <c r="AB531" s="80"/>
    </row>
    <row r="532" spans="1:28" s="79" customFormat="1" ht="15" customHeight="1" x14ac:dyDescent="0.2">
      <c r="A532" s="46"/>
      <c r="B532" s="47"/>
      <c r="C532" s="48"/>
      <c r="D532" s="48"/>
      <c r="E532" s="58"/>
      <c r="F532" s="50"/>
      <c r="G532" s="94" t="str">
        <f t="shared" si="80"/>
        <v xml:space="preserve"> </v>
      </c>
      <c r="H532" s="88" t="str">
        <f t="shared" si="81"/>
        <v xml:space="preserve"> </v>
      </c>
      <c r="I532" s="90"/>
      <c r="J532" s="81"/>
      <c r="K532" s="51"/>
      <c r="L532" s="96" t="str">
        <f t="shared" si="88"/>
        <v xml:space="preserve"> </v>
      </c>
      <c r="M532" s="64" t="str">
        <f>IF(E532=0," ",IF(D532="Hayır",VLOOKUP(H532,Katsayı!$A$1:$B$197,2),IF(D532="Evet",VLOOKUP(H532,Katsayı!$A$199:$B$235,2),0)))</f>
        <v xml:space="preserve"> </v>
      </c>
      <c r="N532" s="82" t="str">
        <f t="shared" si="82"/>
        <v xml:space="preserve"> </v>
      </c>
      <c r="O532" s="83" t="str">
        <f t="shared" si="83"/>
        <v xml:space="preserve"> </v>
      </c>
      <c r="P532" s="83" t="str">
        <f t="shared" si="89"/>
        <v xml:space="preserve"> </v>
      </c>
      <c r="Q532" s="83" t="str">
        <f t="shared" si="84"/>
        <v xml:space="preserve"> </v>
      </c>
      <c r="R532" s="82" t="str">
        <f t="shared" si="85"/>
        <v xml:space="preserve"> </v>
      </c>
      <c r="S532" s="82" t="str">
        <f t="shared" si="86"/>
        <v xml:space="preserve"> </v>
      </c>
      <c r="T532" s="84" t="str">
        <f t="shared" si="87"/>
        <v xml:space="preserve"> </v>
      </c>
      <c r="U532" s="77"/>
      <c r="V532" s="78"/>
      <c r="Z532" s="80"/>
      <c r="AA532" s="80"/>
      <c r="AB532" s="80"/>
    </row>
    <row r="533" spans="1:28" s="79" customFormat="1" ht="15" customHeight="1" x14ac:dyDescent="0.2">
      <c r="A533" s="46"/>
      <c r="B533" s="47"/>
      <c r="C533" s="48"/>
      <c r="D533" s="48"/>
      <c r="E533" s="58"/>
      <c r="F533" s="50"/>
      <c r="G533" s="94" t="str">
        <f t="shared" si="80"/>
        <v xml:space="preserve"> </v>
      </c>
      <c r="H533" s="88" t="str">
        <f t="shared" si="81"/>
        <v xml:space="preserve"> </v>
      </c>
      <c r="I533" s="90"/>
      <c r="J533" s="81"/>
      <c r="K533" s="51"/>
      <c r="L533" s="96" t="str">
        <f t="shared" si="88"/>
        <v xml:space="preserve"> </v>
      </c>
      <c r="M533" s="64" t="str">
        <f>IF(E533=0," ",IF(D533="Hayır",VLOOKUP(H533,Katsayı!$A$1:$B$197,2),IF(D533="Evet",VLOOKUP(H533,Katsayı!$A$199:$B$235,2),0)))</f>
        <v xml:space="preserve"> </v>
      </c>
      <c r="N533" s="82" t="str">
        <f t="shared" si="82"/>
        <v xml:space="preserve"> </v>
      </c>
      <c r="O533" s="83" t="str">
        <f t="shared" si="83"/>
        <v xml:space="preserve"> </v>
      </c>
      <c r="P533" s="83" t="str">
        <f t="shared" si="89"/>
        <v xml:space="preserve"> </v>
      </c>
      <c r="Q533" s="83" t="str">
        <f t="shared" si="84"/>
        <v xml:space="preserve"> </v>
      </c>
      <c r="R533" s="82" t="str">
        <f t="shared" si="85"/>
        <v xml:space="preserve"> </v>
      </c>
      <c r="S533" s="82" t="str">
        <f t="shared" si="86"/>
        <v xml:space="preserve"> </v>
      </c>
      <c r="T533" s="84" t="str">
        <f t="shared" si="87"/>
        <v xml:space="preserve"> </v>
      </c>
      <c r="U533" s="77"/>
      <c r="V533" s="78"/>
      <c r="Z533" s="80"/>
      <c r="AA533" s="80"/>
      <c r="AB533" s="80"/>
    </row>
    <row r="534" spans="1:28" s="79" customFormat="1" ht="15" customHeight="1" x14ac:dyDescent="0.2">
      <c r="A534" s="46"/>
      <c r="B534" s="47"/>
      <c r="C534" s="48"/>
      <c r="D534" s="48"/>
      <c r="E534" s="58"/>
      <c r="F534" s="50"/>
      <c r="G534" s="94" t="str">
        <f t="shared" si="80"/>
        <v xml:space="preserve"> </v>
      </c>
      <c r="H534" s="88" t="str">
        <f t="shared" si="81"/>
        <v xml:space="preserve"> </v>
      </c>
      <c r="I534" s="90"/>
      <c r="J534" s="81"/>
      <c r="K534" s="51"/>
      <c r="L534" s="96" t="str">
        <f t="shared" si="88"/>
        <v xml:space="preserve"> </v>
      </c>
      <c r="M534" s="64" t="str">
        <f>IF(E534=0," ",IF(D534="Hayır",VLOOKUP(H534,Katsayı!$A$1:$B$197,2),IF(D534="Evet",VLOOKUP(H534,Katsayı!$A$199:$B$235,2),0)))</f>
        <v xml:space="preserve"> </v>
      </c>
      <c r="N534" s="82" t="str">
        <f t="shared" si="82"/>
        <v xml:space="preserve"> </v>
      </c>
      <c r="O534" s="83" t="str">
        <f t="shared" si="83"/>
        <v xml:space="preserve"> </v>
      </c>
      <c r="P534" s="83" t="str">
        <f t="shared" si="89"/>
        <v xml:space="preserve"> </v>
      </c>
      <c r="Q534" s="83" t="str">
        <f t="shared" si="84"/>
        <v xml:space="preserve"> </v>
      </c>
      <c r="R534" s="82" t="str">
        <f t="shared" si="85"/>
        <v xml:space="preserve"> </v>
      </c>
      <c r="S534" s="82" t="str">
        <f t="shared" si="86"/>
        <v xml:space="preserve"> </v>
      </c>
      <c r="T534" s="84" t="str">
        <f t="shared" si="87"/>
        <v xml:space="preserve"> </v>
      </c>
      <c r="U534" s="77"/>
      <c r="V534" s="78"/>
      <c r="Z534" s="80"/>
      <c r="AA534" s="80"/>
      <c r="AB534" s="80"/>
    </row>
    <row r="535" spans="1:28" s="79" customFormat="1" ht="15" customHeight="1" x14ac:dyDescent="0.2">
      <c r="A535" s="46"/>
      <c r="B535" s="47"/>
      <c r="C535" s="48"/>
      <c r="D535" s="48"/>
      <c r="E535" s="58"/>
      <c r="F535" s="50"/>
      <c r="G535" s="94" t="str">
        <f t="shared" si="80"/>
        <v xml:space="preserve"> </v>
      </c>
      <c r="H535" s="88" t="str">
        <f t="shared" si="81"/>
        <v xml:space="preserve"> </v>
      </c>
      <c r="I535" s="90"/>
      <c r="J535" s="81"/>
      <c r="K535" s="51"/>
      <c r="L535" s="96" t="str">
        <f t="shared" si="88"/>
        <v xml:space="preserve"> </v>
      </c>
      <c r="M535" s="64" t="str">
        <f>IF(E535=0," ",IF(D535="Hayır",VLOOKUP(H535,Katsayı!$A$1:$B$197,2),IF(D535="Evet",VLOOKUP(H535,Katsayı!$A$199:$B$235,2),0)))</f>
        <v xml:space="preserve"> </v>
      </c>
      <c r="N535" s="82" t="str">
        <f t="shared" si="82"/>
        <v xml:space="preserve"> </v>
      </c>
      <c r="O535" s="83" t="str">
        <f t="shared" si="83"/>
        <v xml:space="preserve"> </v>
      </c>
      <c r="P535" s="83" t="str">
        <f t="shared" si="89"/>
        <v xml:space="preserve"> </v>
      </c>
      <c r="Q535" s="83" t="str">
        <f t="shared" si="84"/>
        <v xml:space="preserve"> </v>
      </c>
      <c r="R535" s="82" t="str">
        <f t="shared" si="85"/>
        <v xml:space="preserve"> </v>
      </c>
      <c r="S535" s="82" t="str">
        <f t="shared" si="86"/>
        <v xml:space="preserve"> </v>
      </c>
      <c r="T535" s="84" t="str">
        <f t="shared" si="87"/>
        <v xml:space="preserve"> </v>
      </c>
      <c r="U535" s="77"/>
      <c r="V535" s="78"/>
      <c r="Z535" s="80"/>
      <c r="AA535" s="80"/>
      <c r="AB535" s="80"/>
    </row>
    <row r="536" spans="1:28" s="79" customFormat="1" ht="15" customHeight="1" x14ac:dyDescent="0.2">
      <c r="A536" s="46"/>
      <c r="B536" s="47"/>
      <c r="C536" s="48"/>
      <c r="D536" s="48"/>
      <c r="E536" s="58"/>
      <c r="F536" s="50"/>
      <c r="G536" s="94" t="str">
        <f t="shared" si="80"/>
        <v xml:space="preserve"> </v>
      </c>
      <c r="H536" s="88" t="str">
        <f t="shared" si="81"/>
        <v xml:space="preserve"> </v>
      </c>
      <c r="I536" s="90"/>
      <c r="J536" s="81"/>
      <c r="K536" s="51"/>
      <c r="L536" s="96" t="str">
        <f t="shared" si="88"/>
        <v xml:space="preserve"> </v>
      </c>
      <c r="M536" s="64" t="str">
        <f>IF(E536=0," ",IF(D536="Hayır",VLOOKUP(H536,Katsayı!$A$1:$B$197,2),IF(D536="Evet",VLOOKUP(H536,Katsayı!$A$199:$B$235,2),0)))</f>
        <v xml:space="preserve"> </v>
      </c>
      <c r="N536" s="82" t="str">
        <f t="shared" si="82"/>
        <v xml:space="preserve"> </v>
      </c>
      <c r="O536" s="83" t="str">
        <f t="shared" si="83"/>
        <v xml:space="preserve"> </v>
      </c>
      <c r="P536" s="83" t="str">
        <f t="shared" si="89"/>
        <v xml:space="preserve"> </v>
      </c>
      <c r="Q536" s="83" t="str">
        <f t="shared" si="84"/>
        <v xml:space="preserve"> </v>
      </c>
      <c r="R536" s="82" t="str">
        <f t="shared" si="85"/>
        <v xml:space="preserve"> </v>
      </c>
      <c r="S536" s="82" t="str">
        <f t="shared" si="86"/>
        <v xml:space="preserve"> </v>
      </c>
      <c r="T536" s="84" t="str">
        <f t="shared" si="87"/>
        <v xml:space="preserve"> </v>
      </c>
      <c r="U536" s="77"/>
      <c r="V536" s="78"/>
      <c r="Z536" s="80"/>
      <c r="AA536" s="80"/>
      <c r="AB536" s="80"/>
    </row>
    <row r="537" spans="1:28" s="79" customFormat="1" ht="15" customHeight="1" x14ac:dyDescent="0.2">
      <c r="A537" s="46"/>
      <c r="B537" s="47"/>
      <c r="C537" s="48"/>
      <c r="D537" s="48"/>
      <c r="E537" s="58"/>
      <c r="F537" s="50"/>
      <c r="G537" s="94" t="str">
        <f t="shared" si="80"/>
        <v xml:space="preserve"> </v>
      </c>
      <c r="H537" s="88" t="str">
        <f t="shared" si="81"/>
        <v xml:space="preserve"> </v>
      </c>
      <c r="I537" s="90"/>
      <c r="J537" s="81"/>
      <c r="K537" s="51"/>
      <c r="L537" s="96" t="str">
        <f t="shared" si="88"/>
        <v xml:space="preserve"> </v>
      </c>
      <c r="M537" s="64" t="str">
        <f>IF(E537=0," ",IF(D537="Hayır",VLOOKUP(H537,Katsayı!$A$1:$B$197,2),IF(D537="Evet",VLOOKUP(H537,Katsayı!$A$199:$B$235,2),0)))</f>
        <v xml:space="preserve"> </v>
      </c>
      <c r="N537" s="82" t="str">
        <f t="shared" si="82"/>
        <v xml:space="preserve"> </v>
      </c>
      <c r="O537" s="83" t="str">
        <f t="shared" si="83"/>
        <v xml:space="preserve"> </v>
      </c>
      <c r="P537" s="83" t="str">
        <f t="shared" si="89"/>
        <v xml:space="preserve"> </v>
      </c>
      <c r="Q537" s="83" t="str">
        <f t="shared" si="84"/>
        <v xml:space="preserve"> </v>
      </c>
      <c r="R537" s="82" t="str">
        <f t="shared" si="85"/>
        <v xml:space="preserve"> </v>
      </c>
      <c r="S537" s="82" t="str">
        <f t="shared" si="86"/>
        <v xml:space="preserve"> </v>
      </c>
      <c r="T537" s="84" t="str">
        <f t="shared" si="87"/>
        <v xml:space="preserve"> </v>
      </c>
      <c r="U537" s="77"/>
      <c r="V537" s="78"/>
      <c r="Z537" s="80"/>
      <c r="AA537" s="80"/>
      <c r="AB537" s="80"/>
    </row>
    <row r="538" spans="1:28" s="79" customFormat="1" ht="15" customHeight="1" x14ac:dyDescent="0.2">
      <c r="A538" s="46"/>
      <c r="B538" s="47"/>
      <c r="C538" s="48"/>
      <c r="D538" s="48"/>
      <c r="E538" s="58"/>
      <c r="F538" s="50"/>
      <c r="G538" s="94" t="str">
        <f t="shared" si="80"/>
        <v xml:space="preserve"> </v>
      </c>
      <c r="H538" s="88" t="str">
        <f t="shared" si="81"/>
        <v xml:space="preserve"> </v>
      </c>
      <c r="I538" s="90"/>
      <c r="J538" s="81"/>
      <c r="K538" s="51"/>
      <c r="L538" s="96" t="str">
        <f t="shared" si="88"/>
        <v xml:space="preserve"> </v>
      </c>
      <c r="M538" s="64" t="str">
        <f>IF(E538=0," ",IF(D538="Hayır",VLOOKUP(H538,Katsayı!$A$1:$B$197,2),IF(D538="Evet",VLOOKUP(H538,Katsayı!$A$199:$B$235,2),0)))</f>
        <v xml:space="preserve"> </v>
      </c>
      <c r="N538" s="82" t="str">
        <f t="shared" si="82"/>
        <v xml:space="preserve"> </v>
      </c>
      <c r="O538" s="83" t="str">
        <f t="shared" si="83"/>
        <v xml:space="preserve"> </v>
      </c>
      <c r="P538" s="83" t="str">
        <f t="shared" si="89"/>
        <v xml:space="preserve"> </v>
      </c>
      <c r="Q538" s="83" t="str">
        <f t="shared" si="84"/>
        <v xml:space="preserve"> </v>
      </c>
      <c r="R538" s="82" t="str">
        <f t="shared" si="85"/>
        <v xml:space="preserve"> </v>
      </c>
      <c r="S538" s="82" t="str">
        <f t="shared" si="86"/>
        <v xml:space="preserve"> </v>
      </c>
      <c r="T538" s="84" t="str">
        <f t="shared" si="87"/>
        <v xml:space="preserve"> </v>
      </c>
      <c r="U538" s="77"/>
      <c r="V538" s="78"/>
      <c r="Z538" s="80"/>
      <c r="AA538" s="80"/>
      <c r="AB538" s="80"/>
    </row>
    <row r="539" spans="1:28" s="79" customFormat="1" ht="15" customHeight="1" x14ac:dyDescent="0.2">
      <c r="A539" s="46"/>
      <c r="B539" s="47"/>
      <c r="C539" s="48"/>
      <c r="D539" s="48"/>
      <c r="E539" s="58"/>
      <c r="F539" s="50"/>
      <c r="G539" s="94" t="str">
        <f t="shared" si="80"/>
        <v xml:space="preserve"> </v>
      </c>
      <c r="H539" s="88" t="str">
        <f t="shared" si="81"/>
        <v xml:space="preserve"> </v>
      </c>
      <c r="I539" s="90"/>
      <c r="J539" s="81"/>
      <c r="K539" s="51"/>
      <c r="L539" s="96" t="str">
        <f t="shared" si="88"/>
        <v xml:space="preserve"> </v>
      </c>
      <c r="M539" s="64" t="str">
        <f>IF(E539=0," ",IF(D539="Hayır",VLOOKUP(H539,Katsayı!$A$1:$B$197,2),IF(D539="Evet",VLOOKUP(H539,Katsayı!$A$199:$B$235,2),0)))</f>
        <v xml:space="preserve"> </v>
      </c>
      <c r="N539" s="82" t="str">
        <f t="shared" si="82"/>
        <v xml:space="preserve"> </v>
      </c>
      <c r="O539" s="83" t="str">
        <f t="shared" si="83"/>
        <v xml:space="preserve"> </v>
      </c>
      <c r="P539" s="83" t="str">
        <f t="shared" si="89"/>
        <v xml:space="preserve"> </v>
      </c>
      <c r="Q539" s="83" t="str">
        <f t="shared" si="84"/>
        <v xml:space="preserve"> </v>
      </c>
      <c r="R539" s="82" t="str">
        <f t="shared" si="85"/>
        <v xml:space="preserve"> </v>
      </c>
      <c r="S539" s="82" t="str">
        <f t="shared" si="86"/>
        <v xml:space="preserve"> </v>
      </c>
      <c r="T539" s="84" t="str">
        <f t="shared" si="87"/>
        <v xml:space="preserve"> </v>
      </c>
      <c r="U539" s="77"/>
      <c r="V539" s="78"/>
      <c r="Z539" s="80"/>
      <c r="AA539" s="80"/>
      <c r="AB539" s="80"/>
    </row>
    <row r="540" spans="1:28" s="79" customFormat="1" ht="15" customHeight="1" x14ac:dyDescent="0.2">
      <c r="A540" s="46"/>
      <c r="B540" s="47"/>
      <c r="C540" s="48"/>
      <c r="D540" s="48"/>
      <c r="E540" s="58"/>
      <c r="F540" s="50"/>
      <c r="G540" s="94" t="str">
        <f t="shared" si="80"/>
        <v xml:space="preserve"> </v>
      </c>
      <c r="H540" s="88" t="str">
        <f t="shared" si="81"/>
        <v xml:space="preserve"> </v>
      </c>
      <c r="I540" s="90"/>
      <c r="J540" s="81"/>
      <c r="K540" s="51"/>
      <c r="L540" s="96" t="str">
        <f t="shared" si="88"/>
        <v xml:space="preserve"> </v>
      </c>
      <c r="M540" s="64" t="str">
        <f>IF(E540=0," ",IF(D540="Hayır",VLOOKUP(H540,Katsayı!$A$1:$B$197,2),IF(D540="Evet",VLOOKUP(H540,Katsayı!$A$199:$B$235,2),0)))</f>
        <v xml:space="preserve"> </v>
      </c>
      <c r="N540" s="82" t="str">
        <f t="shared" si="82"/>
        <v xml:space="preserve"> </v>
      </c>
      <c r="O540" s="83" t="str">
        <f t="shared" si="83"/>
        <v xml:space="preserve"> </v>
      </c>
      <c r="P540" s="83" t="str">
        <f t="shared" si="89"/>
        <v xml:space="preserve"> </v>
      </c>
      <c r="Q540" s="83" t="str">
        <f t="shared" si="84"/>
        <v xml:space="preserve"> </v>
      </c>
      <c r="R540" s="82" t="str">
        <f t="shared" si="85"/>
        <v xml:space="preserve"> </v>
      </c>
      <c r="S540" s="82" t="str">
        <f t="shared" si="86"/>
        <v xml:space="preserve"> </v>
      </c>
      <c r="T540" s="84" t="str">
        <f t="shared" si="87"/>
        <v xml:space="preserve"> </v>
      </c>
      <c r="U540" s="77"/>
      <c r="V540" s="78"/>
      <c r="Z540" s="80"/>
      <c r="AA540" s="80"/>
      <c r="AB540" s="80"/>
    </row>
    <row r="541" spans="1:28" s="79" customFormat="1" ht="15" customHeight="1" x14ac:dyDescent="0.2">
      <c r="A541" s="46"/>
      <c r="B541" s="47"/>
      <c r="C541" s="48"/>
      <c r="D541" s="48"/>
      <c r="E541" s="58"/>
      <c r="F541" s="50"/>
      <c r="G541" s="94" t="str">
        <f t="shared" si="80"/>
        <v xml:space="preserve"> </v>
      </c>
      <c r="H541" s="88" t="str">
        <f t="shared" si="81"/>
        <v xml:space="preserve"> </v>
      </c>
      <c r="I541" s="90"/>
      <c r="J541" s="81"/>
      <c r="K541" s="51"/>
      <c r="L541" s="96" t="str">
        <f t="shared" si="88"/>
        <v xml:space="preserve"> </v>
      </c>
      <c r="M541" s="64" t="str">
        <f>IF(E541=0," ",IF(D541="Hayır",VLOOKUP(H541,Katsayı!$A$1:$B$197,2),IF(D541="Evet",VLOOKUP(H541,Katsayı!$A$199:$B$235,2),0)))</f>
        <v xml:space="preserve"> </v>
      </c>
      <c r="N541" s="82" t="str">
        <f t="shared" si="82"/>
        <v xml:space="preserve"> </v>
      </c>
      <c r="O541" s="83" t="str">
        <f t="shared" si="83"/>
        <v xml:space="preserve"> </v>
      </c>
      <c r="P541" s="83" t="str">
        <f t="shared" si="89"/>
        <v xml:space="preserve"> </v>
      </c>
      <c r="Q541" s="83" t="str">
        <f t="shared" si="84"/>
        <v xml:space="preserve"> </v>
      </c>
      <c r="R541" s="82" t="str">
        <f t="shared" si="85"/>
        <v xml:space="preserve"> </v>
      </c>
      <c r="S541" s="82" t="str">
        <f t="shared" si="86"/>
        <v xml:space="preserve"> </v>
      </c>
      <c r="T541" s="84" t="str">
        <f t="shared" si="87"/>
        <v xml:space="preserve"> </v>
      </c>
      <c r="U541" s="77"/>
      <c r="V541" s="78"/>
      <c r="Z541" s="80"/>
      <c r="AA541" s="80"/>
      <c r="AB541" s="80"/>
    </row>
    <row r="542" spans="1:28" s="79" customFormat="1" ht="15" customHeight="1" x14ac:dyDescent="0.2">
      <c r="A542" s="46"/>
      <c r="B542" s="47"/>
      <c r="C542" s="48"/>
      <c r="D542" s="48"/>
      <c r="E542" s="58"/>
      <c r="F542" s="50"/>
      <c r="G542" s="94" t="str">
        <f t="shared" si="80"/>
        <v xml:space="preserve"> </v>
      </c>
      <c r="H542" s="88" t="str">
        <f t="shared" si="81"/>
        <v xml:space="preserve"> </v>
      </c>
      <c r="I542" s="90"/>
      <c r="J542" s="81"/>
      <c r="K542" s="51"/>
      <c r="L542" s="96" t="str">
        <f t="shared" si="88"/>
        <v xml:space="preserve"> </v>
      </c>
      <c r="M542" s="64" t="str">
        <f>IF(E542=0," ",IF(D542="Hayır",VLOOKUP(H542,Katsayı!$A$1:$B$197,2),IF(D542="Evet",VLOOKUP(H542,Katsayı!$A$199:$B$235,2),0)))</f>
        <v xml:space="preserve"> </v>
      </c>
      <c r="N542" s="82" t="str">
        <f t="shared" si="82"/>
        <v xml:space="preserve"> </v>
      </c>
      <c r="O542" s="83" t="str">
        <f t="shared" si="83"/>
        <v xml:space="preserve"> </v>
      </c>
      <c r="P542" s="83" t="str">
        <f t="shared" si="89"/>
        <v xml:space="preserve"> </v>
      </c>
      <c r="Q542" s="83" t="str">
        <f t="shared" si="84"/>
        <v xml:space="preserve"> </v>
      </c>
      <c r="R542" s="82" t="str">
        <f t="shared" si="85"/>
        <v xml:space="preserve"> </v>
      </c>
      <c r="S542" s="82" t="str">
        <f t="shared" si="86"/>
        <v xml:space="preserve"> </v>
      </c>
      <c r="T542" s="84" t="str">
        <f t="shared" si="87"/>
        <v xml:space="preserve"> </v>
      </c>
      <c r="U542" s="77"/>
      <c r="V542" s="78"/>
      <c r="Z542" s="80"/>
      <c r="AA542" s="80"/>
      <c r="AB542" s="80"/>
    </row>
    <row r="543" spans="1:28" s="79" customFormat="1" ht="15" customHeight="1" x14ac:dyDescent="0.2">
      <c r="A543" s="46"/>
      <c r="B543" s="47"/>
      <c r="C543" s="48"/>
      <c r="D543" s="48"/>
      <c r="E543" s="58"/>
      <c r="F543" s="50"/>
      <c r="G543" s="94" t="str">
        <f t="shared" si="80"/>
        <v xml:space="preserve"> </v>
      </c>
      <c r="H543" s="88" t="str">
        <f t="shared" si="81"/>
        <v xml:space="preserve"> </v>
      </c>
      <c r="I543" s="90"/>
      <c r="J543" s="81"/>
      <c r="K543" s="51"/>
      <c r="L543" s="96" t="str">
        <f t="shared" si="88"/>
        <v xml:space="preserve"> </v>
      </c>
      <c r="M543" s="64" t="str">
        <f>IF(E543=0," ",IF(D543="Hayır",VLOOKUP(H543,Katsayı!$A$1:$B$197,2),IF(D543="Evet",VLOOKUP(H543,Katsayı!$A$199:$B$235,2),0)))</f>
        <v xml:space="preserve"> </v>
      </c>
      <c r="N543" s="82" t="str">
        <f t="shared" si="82"/>
        <v xml:space="preserve"> </v>
      </c>
      <c r="O543" s="83" t="str">
        <f t="shared" si="83"/>
        <v xml:space="preserve"> </v>
      </c>
      <c r="P543" s="83" t="str">
        <f t="shared" si="89"/>
        <v xml:space="preserve"> </v>
      </c>
      <c r="Q543" s="83" t="str">
        <f t="shared" si="84"/>
        <v xml:space="preserve"> </v>
      </c>
      <c r="R543" s="82" t="str">
        <f t="shared" si="85"/>
        <v xml:space="preserve"> </v>
      </c>
      <c r="S543" s="82" t="str">
        <f t="shared" si="86"/>
        <v xml:space="preserve"> </v>
      </c>
      <c r="T543" s="84" t="str">
        <f t="shared" si="87"/>
        <v xml:space="preserve"> </v>
      </c>
      <c r="U543" s="77"/>
      <c r="V543" s="78"/>
      <c r="Z543" s="80"/>
      <c r="AA543" s="80"/>
      <c r="AB543" s="80"/>
    </row>
    <row r="544" spans="1:28" s="79" customFormat="1" ht="15" customHeight="1" x14ac:dyDescent="0.2">
      <c r="A544" s="46"/>
      <c r="B544" s="47"/>
      <c r="C544" s="48"/>
      <c r="D544" s="48"/>
      <c r="E544" s="58"/>
      <c r="F544" s="49"/>
      <c r="G544" s="94" t="str">
        <f t="shared" si="80"/>
        <v xml:space="preserve"> </v>
      </c>
      <c r="H544" s="88" t="str">
        <f t="shared" si="81"/>
        <v xml:space="preserve"> </v>
      </c>
      <c r="I544" s="90"/>
      <c r="J544" s="81"/>
      <c r="K544" s="51"/>
      <c r="L544" s="96" t="str">
        <f t="shared" si="88"/>
        <v xml:space="preserve"> </v>
      </c>
      <c r="M544" s="64" t="str">
        <f>IF(E544=0," ",IF(D544="Hayır",VLOOKUP(H544,Katsayı!$A$1:$B$197,2),IF(D544="Evet",VLOOKUP(H544,Katsayı!$A$199:$B$235,2),0)))</f>
        <v xml:space="preserve"> </v>
      </c>
      <c r="N544" s="82" t="str">
        <f t="shared" si="82"/>
        <v xml:space="preserve"> </v>
      </c>
      <c r="O544" s="83" t="str">
        <f t="shared" si="83"/>
        <v xml:space="preserve"> </v>
      </c>
      <c r="P544" s="83" t="str">
        <f t="shared" si="89"/>
        <v xml:space="preserve"> </v>
      </c>
      <c r="Q544" s="83" t="str">
        <f t="shared" si="84"/>
        <v xml:space="preserve"> </v>
      </c>
      <c r="R544" s="82" t="str">
        <f t="shared" si="85"/>
        <v xml:space="preserve"> </v>
      </c>
      <c r="S544" s="82" t="str">
        <f t="shared" si="86"/>
        <v xml:space="preserve"> </v>
      </c>
      <c r="T544" s="84" t="str">
        <f t="shared" si="87"/>
        <v xml:space="preserve"> </v>
      </c>
      <c r="U544" s="77"/>
      <c r="V544" s="78"/>
      <c r="Z544" s="80"/>
      <c r="AA544" s="80"/>
      <c r="AB544" s="80"/>
    </row>
    <row r="545" spans="1:28" s="79" customFormat="1" ht="15" customHeight="1" x14ac:dyDescent="0.2">
      <c r="A545" s="46"/>
      <c r="B545" s="47"/>
      <c r="C545" s="48"/>
      <c r="D545" s="48"/>
      <c r="E545" s="58"/>
      <c r="F545" s="49"/>
      <c r="G545" s="94" t="str">
        <f t="shared" si="80"/>
        <v xml:space="preserve"> </v>
      </c>
      <c r="H545" s="88" t="str">
        <f t="shared" si="81"/>
        <v xml:space="preserve"> </v>
      </c>
      <c r="I545" s="90"/>
      <c r="J545" s="81"/>
      <c r="K545" s="51"/>
      <c r="L545" s="96" t="str">
        <f t="shared" si="88"/>
        <v xml:space="preserve"> </v>
      </c>
      <c r="M545" s="64" t="str">
        <f>IF(E545=0," ",IF(D545="Hayır",VLOOKUP(H545,Katsayı!$A$1:$B$197,2),IF(D545="Evet",VLOOKUP(H545,Katsayı!$A$199:$B$235,2),0)))</f>
        <v xml:space="preserve"> </v>
      </c>
      <c r="N545" s="82" t="str">
        <f t="shared" si="82"/>
        <v xml:space="preserve"> </v>
      </c>
      <c r="O545" s="83" t="str">
        <f t="shared" si="83"/>
        <v xml:space="preserve"> </v>
      </c>
      <c r="P545" s="83" t="str">
        <f t="shared" si="89"/>
        <v xml:space="preserve"> </v>
      </c>
      <c r="Q545" s="83" t="str">
        <f t="shared" si="84"/>
        <v xml:space="preserve"> </v>
      </c>
      <c r="R545" s="82" t="str">
        <f t="shared" si="85"/>
        <v xml:space="preserve"> </v>
      </c>
      <c r="S545" s="82" t="str">
        <f t="shared" si="86"/>
        <v xml:space="preserve"> </v>
      </c>
      <c r="T545" s="84" t="str">
        <f t="shared" si="87"/>
        <v xml:space="preserve"> </v>
      </c>
      <c r="U545" s="77"/>
      <c r="V545" s="78"/>
      <c r="Z545" s="80"/>
      <c r="AA545" s="80"/>
      <c r="AB545" s="80"/>
    </row>
    <row r="546" spans="1:28" s="79" customFormat="1" ht="15" customHeight="1" x14ac:dyDescent="0.2">
      <c r="A546" s="46"/>
      <c r="B546" s="85"/>
      <c r="C546" s="48"/>
      <c r="D546" s="48"/>
      <c r="E546" s="86"/>
      <c r="F546" s="49"/>
      <c r="G546" s="94" t="str">
        <f t="shared" si="80"/>
        <v xml:space="preserve"> </v>
      </c>
      <c r="H546" s="88" t="str">
        <f t="shared" si="81"/>
        <v xml:space="preserve"> </v>
      </c>
      <c r="I546" s="90"/>
      <c r="J546" s="87"/>
      <c r="K546" s="51"/>
      <c r="L546" s="96" t="str">
        <f t="shared" si="88"/>
        <v xml:space="preserve"> </v>
      </c>
      <c r="M546" s="64" t="str">
        <f>IF(E546=0," ",IF(D546="Hayır",VLOOKUP(H546,Katsayı!$A$1:$B$197,2),IF(D546="Evet",VLOOKUP(H546,Katsayı!$A$199:$B$235,2),0)))</f>
        <v xml:space="preserve"> </v>
      </c>
      <c r="N546" s="82" t="str">
        <f t="shared" si="82"/>
        <v xml:space="preserve"> </v>
      </c>
      <c r="O546" s="83" t="str">
        <f t="shared" si="83"/>
        <v xml:space="preserve"> </v>
      </c>
      <c r="P546" s="83" t="str">
        <f t="shared" si="89"/>
        <v xml:space="preserve"> </v>
      </c>
      <c r="Q546" s="83" t="str">
        <f t="shared" si="84"/>
        <v xml:space="preserve"> </v>
      </c>
      <c r="R546" s="82" t="str">
        <f t="shared" si="85"/>
        <v xml:space="preserve"> </v>
      </c>
      <c r="S546" s="82" t="str">
        <f t="shared" si="86"/>
        <v xml:space="preserve"> </v>
      </c>
      <c r="T546" s="84" t="str">
        <f t="shared" si="87"/>
        <v xml:space="preserve"> </v>
      </c>
      <c r="U546" s="77"/>
      <c r="V546" s="78"/>
      <c r="Z546" s="80"/>
      <c r="AA546" s="80"/>
      <c r="AB546" s="80"/>
    </row>
    <row r="547" spans="1:28" s="79" customFormat="1" ht="15" customHeight="1" x14ac:dyDescent="0.2">
      <c r="A547" s="46"/>
      <c r="B547" s="85"/>
      <c r="C547" s="48"/>
      <c r="D547" s="48"/>
      <c r="E547" s="86"/>
      <c r="F547" s="49"/>
      <c r="G547" s="94" t="str">
        <f t="shared" si="80"/>
        <v xml:space="preserve"> </v>
      </c>
      <c r="H547" s="88" t="str">
        <f t="shared" si="81"/>
        <v xml:space="preserve"> </v>
      </c>
      <c r="I547" s="90"/>
      <c r="J547" s="87"/>
      <c r="K547" s="51"/>
      <c r="L547" s="96" t="str">
        <f t="shared" si="88"/>
        <v xml:space="preserve"> </v>
      </c>
      <c r="M547" s="64" t="str">
        <f>IF(E547=0," ",IF(D547="Hayır",VLOOKUP(H547,Katsayı!$A$1:$B$197,2),IF(D547="Evet",VLOOKUP(H547,Katsayı!$A$199:$B$235,2),0)))</f>
        <v xml:space="preserve"> </v>
      </c>
      <c r="N547" s="82" t="str">
        <f t="shared" si="82"/>
        <v xml:space="preserve"> </v>
      </c>
      <c r="O547" s="83" t="str">
        <f t="shared" si="83"/>
        <v xml:space="preserve"> </v>
      </c>
      <c r="P547" s="83" t="str">
        <f t="shared" si="89"/>
        <v xml:space="preserve"> </v>
      </c>
      <c r="Q547" s="83" t="str">
        <f t="shared" si="84"/>
        <v xml:space="preserve"> </v>
      </c>
      <c r="R547" s="82" t="str">
        <f t="shared" si="85"/>
        <v xml:space="preserve"> </v>
      </c>
      <c r="S547" s="82" t="str">
        <f t="shared" si="86"/>
        <v xml:space="preserve"> </v>
      </c>
      <c r="T547" s="84" t="str">
        <f t="shared" si="87"/>
        <v xml:space="preserve"> </v>
      </c>
      <c r="U547" s="77"/>
      <c r="V547" s="78"/>
      <c r="Z547" s="80"/>
      <c r="AA547" s="80"/>
      <c r="AB547" s="80"/>
    </row>
    <row r="548" spans="1:28" s="79" customFormat="1" ht="15" customHeight="1" x14ac:dyDescent="0.2">
      <c r="A548" s="46"/>
      <c r="B548" s="85"/>
      <c r="C548" s="48"/>
      <c r="D548" s="48"/>
      <c r="E548" s="86"/>
      <c r="F548" s="49"/>
      <c r="G548" s="94" t="str">
        <f t="shared" si="80"/>
        <v xml:space="preserve"> </v>
      </c>
      <c r="H548" s="88" t="str">
        <f t="shared" si="81"/>
        <v xml:space="preserve"> </v>
      </c>
      <c r="I548" s="90"/>
      <c r="J548" s="87"/>
      <c r="K548" s="51"/>
      <c r="L548" s="96" t="str">
        <f t="shared" si="88"/>
        <v xml:space="preserve"> </v>
      </c>
      <c r="M548" s="64" t="str">
        <f>IF(E548=0," ",IF(D548="Hayır",VLOOKUP(H548,Katsayı!$A$1:$B$197,2),IF(D548="Evet",VLOOKUP(H548,Katsayı!$A$199:$B$235,2),0)))</f>
        <v xml:space="preserve"> </v>
      </c>
      <c r="N548" s="82" t="str">
        <f t="shared" si="82"/>
        <v xml:space="preserve"> </v>
      </c>
      <c r="O548" s="83" t="str">
        <f t="shared" si="83"/>
        <v xml:space="preserve"> </v>
      </c>
      <c r="P548" s="83" t="str">
        <f t="shared" si="89"/>
        <v xml:space="preserve"> </v>
      </c>
      <c r="Q548" s="83" t="str">
        <f t="shared" si="84"/>
        <v xml:space="preserve"> </v>
      </c>
      <c r="R548" s="82" t="str">
        <f t="shared" si="85"/>
        <v xml:space="preserve"> </v>
      </c>
      <c r="S548" s="82" t="str">
        <f t="shared" si="86"/>
        <v xml:space="preserve"> </v>
      </c>
      <c r="T548" s="84" t="str">
        <f t="shared" si="87"/>
        <v xml:space="preserve"> </v>
      </c>
      <c r="U548" s="77"/>
      <c r="V548" s="78"/>
      <c r="Z548" s="80"/>
      <c r="AA548" s="80"/>
      <c r="AB548" s="80"/>
    </row>
    <row r="549" spans="1:28" s="79" customFormat="1" ht="15" customHeight="1" x14ac:dyDescent="0.2">
      <c r="A549" s="46"/>
      <c r="B549" s="85"/>
      <c r="C549" s="48"/>
      <c r="D549" s="48"/>
      <c r="E549" s="86"/>
      <c r="F549" s="49"/>
      <c r="G549" s="94" t="str">
        <f t="shared" si="80"/>
        <v xml:space="preserve"> </v>
      </c>
      <c r="H549" s="88" t="str">
        <f t="shared" si="81"/>
        <v xml:space="preserve"> </v>
      </c>
      <c r="I549" s="90"/>
      <c r="J549" s="87"/>
      <c r="K549" s="51"/>
      <c r="L549" s="96" t="str">
        <f t="shared" si="88"/>
        <v xml:space="preserve"> </v>
      </c>
      <c r="M549" s="64" t="str">
        <f>IF(E549=0," ",IF(D549="Hayır",VLOOKUP(H549,Katsayı!$A$1:$B$197,2),IF(D549="Evet",VLOOKUP(H549,Katsayı!$A$199:$B$235,2),0)))</f>
        <v xml:space="preserve"> </v>
      </c>
      <c r="N549" s="82" t="str">
        <f t="shared" si="82"/>
        <v xml:space="preserve"> </v>
      </c>
      <c r="O549" s="83" t="str">
        <f t="shared" si="83"/>
        <v xml:space="preserve"> </v>
      </c>
      <c r="P549" s="83" t="str">
        <f t="shared" si="89"/>
        <v xml:space="preserve"> </v>
      </c>
      <c r="Q549" s="83" t="str">
        <f t="shared" si="84"/>
        <v xml:space="preserve"> </v>
      </c>
      <c r="R549" s="82" t="str">
        <f t="shared" si="85"/>
        <v xml:space="preserve"> </v>
      </c>
      <c r="S549" s="82" t="str">
        <f t="shared" si="86"/>
        <v xml:space="preserve"> </v>
      </c>
      <c r="T549" s="84" t="str">
        <f t="shared" si="87"/>
        <v xml:space="preserve"> </v>
      </c>
      <c r="U549" s="77"/>
      <c r="V549" s="78"/>
      <c r="Z549" s="80"/>
      <c r="AA549" s="80"/>
      <c r="AB549" s="80"/>
    </row>
    <row r="550" spans="1:28" s="79" customFormat="1" ht="15" customHeight="1" x14ac:dyDescent="0.2">
      <c r="A550" s="46"/>
      <c r="B550" s="85"/>
      <c r="C550" s="48"/>
      <c r="D550" s="48"/>
      <c r="E550" s="86"/>
      <c r="F550" s="49"/>
      <c r="G550" s="94" t="str">
        <f t="shared" si="80"/>
        <v xml:space="preserve"> </v>
      </c>
      <c r="H550" s="88" t="str">
        <f t="shared" si="81"/>
        <v xml:space="preserve"> </v>
      </c>
      <c r="I550" s="90"/>
      <c r="J550" s="87"/>
      <c r="K550" s="51"/>
      <c r="L550" s="96" t="str">
        <f t="shared" si="88"/>
        <v xml:space="preserve"> </v>
      </c>
      <c r="M550" s="64" t="str">
        <f>IF(E550=0," ",IF(D550="Hayır",VLOOKUP(H550,Katsayı!$A$1:$B$197,2),IF(D550="Evet",VLOOKUP(H550,Katsayı!$A$199:$B$235,2),0)))</f>
        <v xml:space="preserve"> </v>
      </c>
      <c r="N550" s="82" t="str">
        <f t="shared" si="82"/>
        <v xml:space="preserve"> </v>
      </c>
      <c r="O550" s="83" t="str">
        <f t="shared" si="83"/>
        <v xml:space="preserve"> </v>
      </c>
      <c r="P550" s="83" t="str">
        <f t="shared" si="89"/>
        <v xml:space="preserve"> </v>
      </c>
      <c r="Q550" s="83" t="str">
        <f t="shared" si="84"/>
        <v xml:space="preserve"> </v>
      </c>
      <c r="R550" s="82" t="str">
        <f t="shared" si="85"/>
        <v xml:space="preserve"> </v>
      </c>
      <c r="S550" s="82" t="str">
        <f t="shared" si="86"/>
        <v xml:space="preserve"> </v>
      </c>
      <c r="T550" s="84" t="str">
        <f t="shared" si="87"/>
        <v xml:space="preserve"> </v>
      </c>
      <c r="U550" s="77"/>
      <c r="V550" s="78"/>
      <c r="Z550" s="80"/>
      <c r="AA550" s="80"/>
      <c r="AB550" s="80"/>
    </row>
    <row r="551" spans="1:28" s="79" customFormat="1" ht="15" customHeight="1" x14ac:dyDescent="0.2">
      <c r="A551" s="46"/>
      <c r="B551" s="85"/>
      <c r="C551" s="48"/>
      <c r="D551" s="48"/>
      <c r="E551" s="86"/>
      <c r="F551" s="49"/>
      <c r="G551" s="94" t="str">
        <f t="shared" si="80"/>
        <v xml:space="preserve"> </v>
      </c>
      <c r="H551" s="88" t="str">
        <f t="shared" si="81"/>
        <v xml:space="preserve"> </v>
      </c>
      <c r="I551" s="90"/>
      <c r="J551" s="87"/>
      <c r="K551" s="51"/>
      <c r="L551" s="96" t="str">
        <f t="shared" si="88"/>
        <v xml:space="preserve"> </v>
      </c>
      <c r="M551" s="64" t="str">
        <f>IF(E551=0," ",IF(D551="Hayır",VLOOKUP(H551,Katsayı!$A$1:$B$197,2),IF(D551="Evet",VLOOKUP(H551,Katsayı!$A$199:$B$235,2),0)))</f>
        <v xml:space="preserve"> </v>
      </c>
      <c r="N551" s="82" t="str">
        <f t="shared" si="82"/>
        <v xml:space="preserve"> </v>
      </c>
      <c r="O551" s="83" t="str">
        <f t="shared" si="83"/>
        <v xml:space="preserve"> </v>
      </c>
      <c r="P551" s="83" t="str">
        <f t="shared" si="89"/>
        <v xml:space="preserve"> </v>
      </c>
      <c r="Q551" s="83" t="str">
        <f t="shared" si="84"/>
        <v xml:space="preserve"> </v>
      </c>
      <c r="R551" s="82" t="str">
        <f t="shared" si="85"/>
        <v xml:space="preserve"> </v>
      </c>
      <c r="S551" s="82" t="str">
        <f t="shared" si="86"/>
        <v xml:space="preserve"> </v>
      </c>
      <c r="T551" s="84" t="str">
        <f t="shared" si="87"/>
        <v xml:space="preserve"> </v>
      </c>
      <c r="U551" s="77"/>
      <c r="V551" s="78"/>
      <c r="Z551" s="80"/>
      <c r="AA551" s="80"/>
      <c r="AB551" s="80"/>
    </row>
    <row r="552" spans="1:28" s="79" customFormat="1" ht="15" customHeight="1" x14ac:dyDescent="0.2">
      <c r="A552" s="46"/>
      <c r="B552" s="85"/>
      <c r="C552" s="48"/>
      <c r="D552" s="48"/>
      <c r="E552" s="86"/>
      <c r="F552" s="49"/>
      <c r="G552" s="94" t="str">
        <f t="shared" si="80"/>
        <v xml:space="preserve"> </v>
      </c>
      <c r="H552" s="88" t="str">
        <f t="shared" si="81"/>
        <v xml:space="preserve"> </v>
      </c>
      <c r="I552" s="90"/>
      <c r="J552" s="87"/>
      <c r="K552" s="51"/>
      <c r="L552" s="96" t="str">
        <f t="shared" si="88"/>
        <v xml:space="preserve"> </v>
      </c>
      <c r="M552" s="64" t="str">
        <f>IF(E552=0," ",IF(D552="Hayır",VLOOKUP(H552,Katsayı!$A$1:$B$197,2),IF(D552="Evet",VLOOKUP(H552,Katsayı!$A$199:$B$235,2),0)))</f>
        <v xml:space="preserve"> </v>
      </c>
      <c r="N552" s="82" t="str">
        <f t="shared" si="82"/>
        <v xml:space="preserve"> </v>
      </c>
      <c r="O552" s="83" t="str">
        <f t="shared" si="83"/>
        <v xml:space="preserve"> </v>
      </c>
      <c r="P552" s="83" t="str">
        <f t="shared" si="89"/>
        <v xml:space="preserve"> </v>
      </c>
      <c r="Q552" s="83" t="str">
        <f t="shared" si="84"/>
        <v xml:space="preserve"> </v>
      </c>
      <c r="R552" s="82" t="str">
        <f t="shared" si="85"/>
        <v xml:space="preserve"> </v>
      </c>
      <c r="S552" s="82" t="str">
        <f t="shared" si="86"/>
        <v xml:space="preserve"> </v>
      </c>
      <c r="T552" s="84" t="str">
        <f t="shared" si="87"/>
        <v xml:space="preserve"> </v>
      </c>
      <c r="U552" s="77"/>
      <c r="V552" s="78"/>
      <c r="Z552" s="80"/>
      <c r="AA552" s="80"/>
      <c r="AB552" s="80"/>
    </row>
    <row r="553" spans="1:28" s="79" customFormat="1" ht="15" customHeight="1" x14ac:dyDescent="0.2">
      <c r="A553" s="46"/>
      <c r="B553" s="85"/>
      <c r="C553" s="48"/>
      <c r="D553" s="48"/>
      <c r="E553" s="86"/>
      <c r="F553" s="49"/>
      <c r="G553" s="94" t="str">
        <f t="shared" si="80"/>
        <v xml:space="preserve"> </v>
      </c>
      <c r="H553" s="88" t="str">
        <f t="shared" si="81"/>
        <v xml:space="preserve"> </v>
      </c>
      <c r="I553" s="90"/>
      <c r="J553" s="87"/>
      <c r="K553" s="51"/>
      <c r="L553" s="96" t="str">
        <f t="shared" si="88"/>
        <v xml:space="preserve"> </v>
      </c>
      <c r="M553" s="64" t="str">
        <f>IF(E553=0," ",IF(D553="Hayır",VLOOKUP(H553,Katsayı!$A$1:$B$197,2),IF(D553="Evet",VLOOKUP(H553,Katsayı!$A$199:$B$235,2),0)))</f>
        <v xml:space="preserve"> </v>
      </c>
      <c r="N553" s="82" t="str">
        <f t="shared" si="82"/>
        <v xml:space="preserve"> </v>
      </c>
      <c r="O553" s="83" t="str">
        <f t="shared" si="83"/>
        <v xml:space="preserve"> </v>
      </c>
      <c r="P553" s="83" t="str">
        <f t="shared" si="89"/>
        <v xml:space="preserve"> </v>
      </c>
      <c r="Q553" s="83" t="str">
        <f t="shared" si="84"/>
        <v xml:space="preserve"> </v>
      </c>
      <c r="R553" s="82" t="str">
        <f t="shared" si="85"/>
        <v xml:space="preserve"> </v>
      </c>
      <c r="S553" s="82" t="str">
        <f t="shared" si="86"/>
        <v xml:space="preserve"> </v>
      </c>
      <c r="T553" s="84" t="str">
        <f t="shared" si="87"/>
        <v xml:space="preserve"> </v>
      </c>
      <c r="U553" s="77"/>
      <c r="V553" s="78"/>
      <c r="Z553" s="80"/>
      <c r="AA553" s="80"/>
      <c r="AB553" s="80"/>
    </row>
    <row r="554" spans="1:28" s="79" customFormat="1" ht="15" customHeight="1" x14ac:dyDescent="0.2">
      <c r="A554" s="46"/>
      <c r="B554" s="85"/>
      <c r="C554" s="48"/>
      <c r="D554" s="48"/>
      <c r="E554" s="86"/>
      <c r="F554" s="50"/>
      <c r="G554" s="94" t="str">
        <f t="shared" si="80"/>
        <v xml:space="preserve"> </v>
      </c>
      <c r="H554" s="88" t="str">
        <f t="shared" si="81"/>
        <v xml:space="preserve"> </v>
      </c>
      <c r="I554" s="90"/>
      <c r="J554" s="87"/>
      <c r="K554" s="51"/>
      <c r="L554" s="96" t="str">
        <f t="shared" si="88"/>
        <v xml:space="preserve"> </v>
      </c>
      <c r="M554" s="64" t="str">
        <f>IF(E554=0," ",IF(D554="Hayır",VLOOKUP(H554,Katsayı!$A$1:$B$197,2),IF(D554="Evet",VLOOKUP(H554,Katsayı!$A$199:$B$235,2),0)))</f>
        <v xml:space="preserve"> </v>
      </c>
      <c r="N554" s="82" t="str">
        <f t="shared" si="82"/>
        <v xml:space="preserve"> </v>
      </c>
      <c r="O554" s="83" t="str">
        <f t="shared" si="83"/>
        <v xml:space="preserve"> </v>
      </c>
      <c r="P554" s="83" t="str">
        <f t="shared" si="89"/>
        <v xml:space="preserve"> </v>
      </c>
      <c r="Q554" s="83" t="str">
        <f t="shared" si="84"/>
        <v xml:space="preserve"> </v>
      </c>
      <c r="R554" s="82" t="str">
        <f t="shared" si="85"/>
        <v xml:space="preserve"> </v>
      </c>
      <c r="S554" s="82" t="str">
        <f t="shared" si="86"/>
        <v xml:space="preserve"> </v>
      </c>
      <c r="T554" s="84" t="str">
        <f t="shared" si="87"/>
        <v xml:space="preserve"> </v>
      </c>
      <c r="U554" s="77"/>
      <c r="V554" s="78"/>
      <c r="Z554" s="80"/>
      <c r="AA554" s="80"/>
      <c r="AB554" s="80"/>
    </row>
    <row r="555" spans="1:28" s="79" customFormat="1" ht="15" customHeight="1" x14ac:dyDescent="0.2">
      <c r="A555" s="46"/>
      <c r="B555" s="85"/>
      <c r="C555" s="48"/>
      <c r="D555" s="48"/>
      <c r="E555" s="86"/>
      <c r="F555" s="50"/>
      <c r="G555" s="94" t="str">
        <f t="shared" si="80"/>
        <v xml:space="preserve"> </v>
      </c>
      <c r="H555" s="88" t="str">
        <f t="shared" si="81"/>
        <v xml:space="preserve"> </v>
      </c>
      <c r="I555" s="90"/>
      <c r="J555" s="87"/>
      <c r="K555" s="51"/>
      <c r="L555" s="96" t="str">
        <f t="shared" si="88"/>
        <v xml:space="preserve"> </v>
      </c>
      <c r="M555" s="64" t="str">
        <f>IF(E555=0," ",IF(D555="Hayır",VLOOKUP(H555,Katsayı!$A$1:$B$197,2),IF(D555="Evet",VLOOKUP(H555,Katsayı!$A$199:$B$235,2),0)))</f>
        <v xml:space="preserve"> </v>
      </c>
      <c r="N555" s="82" t="str">
        <f t="shared" si="82"/>
        <v xml:space="preserve"> </v>
      </c>
      <c r="O555" s="83" t="str">
        <f t="shared" si="83"/>
        <v xml:space="preserve"> </v>
      </c>
      <c r="P555" s="83" t="str">
        <f t="shared" si="89"/>
        <v xml:space="preserve"> </v>
      </c>
      <c r="Q555" s="83" t="str">
        <f t="shared" si="84"/>
        <v xml:space="preserve"> </v>
      </c>
      <c r="R555" s="82" t="str">
        <f t="shared" si="85"/>
        <v xml:space="preserve"> </v>
      </c>
      <c r="S555" s="82" t="str">
        <f t="shared" si="86"/>
        <v xml:space="preserve"> </v>
      </c>
      <c r="T555" s="84" t="str">
        <f t="shared" si="87"/>
        <v xml:space="preserve"> </v>
      </c>
      <c r="U555" s="77"/>
      <c r="V555" s="78"/>
      <c r="Z555" s="80"/>
      <c r="AA555" s="80"/>
      <c r="AB555" s="80"/>
    </row>
    <row r="556" spans="1:28" s="79" customFormat="1" ht="15" customHeight="1" x14ac:dyDescent="0.2">
      <c r="A556" s="46"/>
      <c r="B556" s="85"/>
      <c r="C556" s="48"/>
      <c r="D556" s="48"/>
      <c r="E556" s="86"/>
      <c r="F556" s="50"/>
      <c r="G556" s="94" t="str">
        <f t="shared" si="80"/>
        <v xml:space="preserve"> </v>
      </c>
      <c r="H556" s="88" t="str">
        <f t="shared" si="81"/>
        <v xml:space="preserve"> </v>
      </c>
      <c r="I556" s="90"/>
      <c r="J556" s="87"/>
      <c r="K556" s="51"/>
      <c r="L556" s="96" t="str">
        <f t="shared" si="88"/>
        <v xml:space="preserve"> </v>
      </c>
      <c r="M556" s="64" t="str">
        <f>IF(E556=0," ",IF(D556="Hayır",VLOOKUP(H556,Katsayı!$A$1:$B$197,2),IF(D556="Evet",VLOOKUP(H556,Katsayı!$A$199:$B$235,2),0)))</f>
        <v xml:space="preserve"> </v>
      </c>
      <c r="N556" s="82" t="str">
        <f t="shared" si="82"/>
        <v xml:space="preserve"> </v>
      </c>
      <c r="O556" s="83" t="str">
        <f t="shared" si="83"/>
        <v xml:space="preserve"> </v>
      </c>
      <c r="P556" s="83" t="str">
        <f t="shared" si="89"/>
        <v xml:space="preserve"> </v>
      </c>
      <c r="Q556" s="83" t="str">
        <f t="shared" si="84"/>
        <v xml:space="preserve"> </v>
      </c>
      <c r="R556" s="82" t="str">
        <f t="shared" si="85"/>
        <v xml:space="preserve"> </v>
      </c>
      <c r="S556" s="82" t="str">
        <f t="shared" si="86"/>
        <v xml:space="preserve"> </v>
      </c>
      <c r="T556" s="84" t="str">
        <f t="shared" si="87"/>
        <v xml:space="preserve"> </v>
      </c>
      <c r="U556" s="77"/>
      <c r="V556" s="78"/>
      <c r="Z556" s="80"/>
      <c r="AA556" s="80"/>
      <c r="AB556" s="80"/>
    </row>
    <row r="557" spans="1:28" s="79" customFormat="1" ht="15" customHeight="1" x14ac:dyDescent="0.2">
      <c r="A557" s="46"/>
      <c r="B557" s="85"/>
      <c r="C557" s="48"/>
      <c r="D557" s="48"/>
      <c r="E557" s="86"/>
      <c r="F557" s="50"/>
      <c r="G557" s="94" t="str">
        <f t="shared" si="80"/>
        <v xml:space="preserve"> </v>
      </c>
      <c r="H557" s="88" t="str">
        <f t="shared" si="81"/>
        <v xml:space="preserve"> </v>
      </c>
      <c r="I557" s="90"/>
      <c r="J557" s="87"/>
      <c r="K557" s="51"/>
      <c r="L557" s="96" t="str">
        <f t="shared" si="88"/>
        <v xml:space="preserve"> </v>
      </c>
      <c r="M557" s="64" t="str">
        <f>IF(E557=0," ",IF(D557="Hayır",VLOOKUP(H557,Katsayı!$A$1:$B$197,2),IF(D557="Evet",VLOOKUP(H557,Katsayı!$A$199:$B$235,2),0)))</f>
        <v xml:space="preserve"> </v>
      </c>
      <c r="N557" s="82" t="str">
        <f t="shared" si="82"/>
        <v xml:space="preserve"> </v>
      </c>
      <c r="O557" s="83" t="str">
        <f t="shared" si="83"/>
        <v xml:space="preserve"> </v>
      </c>
      <c r="P557" s="83" t="str">
        <f t="shared" si="89"/>
        <v xml:space="preserve"> </v>
      </c>
      <c r="Q557" s="83" t="str">
        <f t="shared" si="84"/>
        <v xml:space="preserve"> </v>
      </c>
      <c r="R557" s="82" t="str">
        <f t="shared" si="85"/>
        <v xml:space="preserve"> </v>
      </c>
      <c r="S557" s="82" t="str">
        <f t="shared" si="86"/>
        <v xml:space="preserve"> </v>
      </c>
      <c r="T557" s="84" t="str">
        <f t="shared" si="87"/>
        <v xml:space="preserve"> </v>
      </c>
      <c r="U557" s="77"/>
      <c r="V557" s="78"/>
      <c r="Z557" s="80"/>
      <c r="AA557" s="80"/>
      <c r="AB557" s="80"/>
    </row>
    <row r="558" spans="1:28" s="79" customFormat="1" ht="15" customHeight="1" x14ac:dyDescent="0.2">
      <c r="A558" s="46"/>
      <c r="B558" s="85"/>
      <c r="C558" s="48"/>
      <c r="D558" s="48"/>
      <c r="E558" s="86"/>
      <c r="F558" s="50"/>
      <c r="G558" s="94" t="str">
        <f t="shared" si="80"/>
        <v xml:space="preserve"> </v>
      </c>
      <c r="H558" s="88" t="str">
        <f t="shared" si="81"/>
        <v xml:space="preserve"> </v>
      </c>
      <c r="I558" s="90"/>
      <c r="J558" s="87"/>
      <c r="K558" s="51"/>
      <c r="L558" s="96" t="str">
        <f t="shared" si="88"/>
        <v xml:space="preserve"> </v>
      </c>
      <c r="M558" s="64" t="str">
        <f>IF(E558=0," ",IF(D558="Hayır",VLOOKUP(H558,Katsayı!$A$1:$B$197,2),IF(D558="Evet",VLOOKUP(H558,Katsayı!$A$199:$B$235,2),0)))</f>
        <v xml:space="preserve"> </v>
      </c>
      <c r="N558" s="82" t="str">
        <f t="shared" si="82"/>
        <v xml:space="preserve"> </v>
      </c>
      <c r="O558" s="83" t="str">
        <f t="shared" si="83"/>
        <v xml:space="preserve"> </v>
      </c>
      <c r="P558" s="83" t="str">
        <f t="shared" si="89"/>
        <v xml:space="preserve"> </v>
      </c>
      <c r="Q558" s="83" t="str">
        <f t="shared" si="84"/>
        <v xml:space="preserve"> </v>
      </c>
      <c r="R558" s="82" t="str">
        <f t="shared" si="85"/>
        <v xml:space="preserve"> </v>
      </c>
      <c r="S558" s="82" t="str">
        <f t="shared" si="86"/>
        <v xml:space="preserve"> </v>
      </c>
      <c r="T558" s="84" t="str">
        <f t="shared" si="87"/>
        <v xml:space="preserve"> </v>
      </c>
      <c r="U558" s="77"/>
      <c r="V558" s="78"/>
      <c r="Z558" s="80"/>
      <c r="AA558" s="80"/>
      <c r="AB558" s="80"/>
    </row>
    <row r="559" spans="1:28" s="79" customFormat="1" ht="15" customHeight="1" x14ac:dyDescent="0.2">
      <c r="A559" s="46"/>
      <c r="B559" s="85"/>
      <c r="C559" s="48"/>
      <c r="D559" s="48"/>
      <c r="E559" s="86"/>
      <c r="F559" s="50"/>
      <c r="G559" s="94" t="str">
        <f t="shared" si="80"/>
        <v xml:space="preserve"> </v>
      </c>
      <c r="H559" s="88" t="str">
        <f t="shared" si="81"/>
        <v xml:space="preserve"> </v>
      </c>
      <c r="I559" s="90"/>
      <c r="J559" s="87"/>
      <c r="K559" s="51"/>
      <c r="L559" s="96" t="str">
        <f t="shared" si="88"/>
        <v xml:space="preserve"> </v>
      </c>
      <c r="M559" s="64" t="str">
        <f>IF(E559=0," ",IF(D559="Hayır",VLOOKUP(H559,Katsayı!$A$1:$B$197,2),IF(D559="Evet",VLOOKUP(H559,Katsayı!$A$199:$B$235,2),0)))</f>
        <v xml:space="preserve"> </v>
      </c>
      <c r="N559" s="82" t="str">
        <f t="shared" si="82"/>
        <v xml:space="preserve"> </v>
      </c>
      <c r="O559" s="83" t="str">
        <f t="shared" si="83"/>
        <v xml:space="preserve"> </v>
      </c>
      <c r="P559" s="83" t="str">
        <f t="shared" si="89"/>
        <v xml:space="preserve"> </v>
      </c>
      <c r="Q559" s="83" t="str">
        <f t="shared" si="84"/>
        <v xml:space="preserve"> </v>
      </c>
      <c r="R559" s="82" t="str">
        <f t="shared" si="85"/>
        <v xml:space="preserve"> </v>
      </c>
      <c r="S559" s="82" t="str">
        <f t="shared" si="86"/>
        <v xml:space="preserve"> </v>
      </c>
      <c r="T559" s="84" t="str">
        <f t="shared" si="87"/>
        <v xml:space="preserve"> </v>
      </c>
      <c r="U559" s="77"/>
      <c r="V559" s="78"/>
      <c r="Z559" s="80"/>
      <c r="AA559" s="80"/>
      <c r="AB559" s="80"/>
    </row>
    <row r="560" spans="1:28" s="79" customFormat="1" ht="15" customHeight="1" x14ac:dyDescent="0.2">
      <c r="A560" s="46"/>
      <c r="B560" s="85"/>
      <c r="C560" s="48"/>
      <c r="D560" s="48"/>
      <c r="E560" s="86"/>
      <c r="F560" s="49"/>
      <c r="G560" s="94" t="str">
        <f t="shared" si="80"/>
        <v xml:space="preserve"> </v>
      </c>
      <c r="H560" s="88" t="str">
        <f t="shared" si="81"/>
        <v xml:space="preserve"> </v>
      </c>
      <c r="I560" s="90"/>
      <c r="J560" s="87"/>
      <c r="K560" s="51"/>
      <c r="L560" s="96" t="str">
        <f t="shared" si="88"/>
        <v xml:space="preserve"> </v>
      </c>
      <c r="M560" s="64" t="str">
        <f>IF(E560=0," ",IF(D560="Hayır",VLOOKUP(H560,Katsayı!$A$1:$B$197,2),IF(D560="Evet",VLOOKUP(H560,Katsayı!$A$199:$B$235,2),0)))</f>
        <v xml:space="preserve"> </v>
      </c>
      <c r="N560" s="82" t="str">
        <f t="shared" si="82"/>
        <v xml:space="preserve"> </v>
      </c>
      <c r="O560" s="83" t="str">
        <f t="shared" si="83"/>
        <v xml:space="preserve"> </v>
      </c>
      <c r="P560" s="83" t="str">
        <f t="shared" si="89"/>
        <v xml:space="preserve"> </v>
      </c>
      <c r="Q560" s="83" t="str">
        <f t="shared" si="84"/>
        <v xml:space="preserve"> </v>
      </c>
      <c r="R560" s="82" t="str">
        <f t="shared" si="85"/>
        <v xml:space="preserve"> </v>
      </c>
      <c r="S560" s="82" t="str">
        <f t="shared" si="86"/>
        <v xml:space="preserve"> </v>
      </c>
      <c r="T560" s="84" t="str">
        <f t="shared" si="87"/>
        <v xml:space="preserve"> </v>
      </c>
      <c r="U560" s="77"/>
      <c r="V560" s="78"/>
      <c r="Z560" s="80"/>
      <c r="AA560" s="80"/>
      <c r="AB560" s="80"/>
    </row>
    <row r="561" spans="1:28" s="79" customFormat="1" ht="15" customHeight="1" x14ac:dyDescent="0.2">
      <c r="A561" s="46"/>
      <c r="B561" s="85"/>
      <c r="C561" s="48"/>
      <c r="D561" s="48"/>
      <c r="E561" s="86"/>
      <c r="F561" s="49"/>
      <c r="G561" s="94" t="str">
        <f t="shared" si="80"/>
        <v xml:space="preserve"> </v>
      </c>
      <c r="H561" s="88" t="str">
        <f t="shared" si="81"/>
        <v xml:space="preserve"> </v>
      </c>
      <c r="I561" s="90"/>
      <c r="J561" s="87"/>
      <c r="K561" s="51"/>
      <c r="L561" s="96" t="str">
        <f t="shared" si="88"/>
        <v xml:space="preserve"> </v>
      </c>
      <c r="M561" s="64" t="str">
        <f>IF(E561=0," ",IF(D561="Hayır",VLOOKUP(H561,Katsayı!$A$1:$B$197,2),IF(D561="Evet",VLOOKUP(H561,Katsayı!$A$199:$B$235,2),0)))</f>
        <v xml:space="preserve"> </v>
      </c>
      <c r="N561" s="82" t="str">
        <f t="shared" si="82"/>
        <v xml:space="preserve"> </v>
      </c>
      <c r="O561" s="83" t="str">
        <f t="shared" si="83"/>
        <v xml:space="preserve"> </v>
      </c>
      <c r="P561" s="83" t="str">
        <f t="shared" si="89"/>
        <v xml:space="preserve"> </v>
      </c>
      <c r="Q561" s="83" t="str">
        <f t="shared" si="84"/>
        <v xml:space="preserve"> </v>
      </c>
      <c r="R561" s="82" t="str">
        <f t="shared" si="85"/>
        <v xml:space="preserve"> </v>
      </c>
      <c r="S561" s="82" t="str">
        <f t="shared" si="86"/>
        <v xml:space="preserve"> </v>
      </c>
      <c r="T561" s="84" t="str">
        <f t="shared" si="87"/>
        <v xml:space="preserve"> </v>
      </c>
      <c r="U561" s="77"/>
      <c r="V561" s="78"/>
      <c r="Z561" s="80"/>
      <c r="AA561" s="80"/>
      <c r="AB561" s="80"/>
    </row>
    <row r="562" spans="1:28" s="79" customFormat="1" ht="15" customHeight="1" x14ac:dyDescent="0.2">
      <c r="A562" s="46"/>
      <c r="B562" s="85"/>
      <c r="C562" s="48"/>
      <c r="D562" s="48"/>
      <c r="E562" s="86"/>
      <c r="F562" s="49"/>
      <c r="G562" s="94" t="str">
        <f t="shared" si="80"/>
        <v xml:space="preserve"> </v>
      </c>
      <c r="H562" s="88" t="str">
        <f t="shared" si="81"/>
        <v xml:space="preserve"> </v>
      </c>
      <c r="I562" s="90"/>
      <c r="J562" s="87"/>
      <c r="K562" s="51"/>
      <c r="L562" s="96" t="str">
        <f t="shared" si="88"/>
        <v xml:space="preserve"> </v>
      </c>
      <c r="M562" s="64" t="str">
        <f>IF(E562=0," ",IF(D562="Hayır",VLOOKUP(H562,Katsayı!$A$1:$B$197,2),IF(D562="Evet",VLOOKUP(H562,Katsayı!$A$199:$B$235,2),0)))</f>
        <v xml:space="preserve"> </v>
      </c>
      <c r="N562" s="82" t="str">
        <f t="shared" si="82"/>
        <v xml:space="preserve"> </v>
      </c>
      <c r="O562" s="83" t="str">
        <f t="shared" si="83"/>
        <v xml:space="preserve"> </v>
      </c>
      <c r="P562" s="83" t="str">
        <f t="shared" si="89"/>
        <v xml:space="preserve"> </v>
      </c>
      <c r="Q562" s="83" t="str">
        <f t="shared" si="84"/>
        <v xml:space="preserve"> </v>
      </c>
      <c r="R562" s="82" t="str">
        <f t="shared" si="85"/>
        <v xml:space="preserve"> </v>
      </c>
      <c r="S562" s="82" t="str">
        <f t="shared" si="86"/>
        <v xml:space="preserve"> </v>
      </c>
      <c r="T562" s="84" t="str">
        <f t="shared" si="87"/>
        <v xml:space="preserve"> </v>
      </c>
      <c r="U562" s="77"/>
      <c r="V562" s="78"/>
      <c r="Z562" s="80"/>
      <c r="AA562" s="80"/>
      <c r="AB562" s="80"/>
    </row>
    <row r="563" spans="1:28" s="79" customFormat="1" ht="15" customHeight="1" x14ac:dyDescent="0.2">
      <c r="A563" s="46"/>
      <c r="B563" s="85"/>
      <c r="C563" s="48"/>
      <c r="D563" s="48"/>
      <c r="E563" s="86"/>
      <c r="F563" s="49"/>
      <c r="G563" s="94" t="str">
        <f t="shared" si="80"/>
        <v xml:space="preserve"> </v>
      </c>
      <c r="H563" s="88" t="str">
        <f t="shared" si="81"/>
        <v xml:space="preserve"> </v>
      </c>
      <c r="I563" s="90"/>
      <c r="J563" s="87"/>
      <c r="K563" s="51"/>
      <c r="L563" s="96" t="str">
        <f t="shared" si="88"/>
        <v xml:space="preserve"> </v>
      </c>
      <c r="M563" s="64" t="str">
        <f>IF(E563=0," ",IF(D563="Hayır",VLOOKUP(H563,Katsayı!$A$1:$B$197,2),IF(D563="Evet",VLOOKUP(H563,Katsayı!$A$199:$B$235,2),0)))</f>
        <v xml:space="preserve"> </v>
      </c>
      <c r="N563" s="82" t="str">
        <f t="shared" si="82"/>
        <v xml:space="preserve"> </v>
      </c>
      <c r="O563" s="83" t="str">
        <f t="shared" si="83"/>
        <v xml:space="preserve"> </v>
      </c>
      <c r="P563" s="83" t="str">
        <f t="shared" si="89"/>
        <v xml:space="preserve"> </v>
      </c>
      <c r="Q563" s="83" t="str">
        <f t="shared" si="84"/>
        <v xml:space="preserve"> </v>
      </c>
      <c r="R563" s="82" t="str">
        <f t="shared" si="85"/>
        <v xml:space="preserve"> </v>
      </c>
      <c r="S563" s="82" t="str">
        <f t="shared" si="86"/>
        <v xml:space="preserve"> </v>
      </c>
      <c r="T563" s="84" t="str">
        <f t="shared" si="87"/>
        <v xml:space="preserve"> </v>
      </c>
      <c r="U563" s="77"/>
      <c r="V563" s="78"/>
      <c r="Z563" s="80"/>
      <c r="AA563" s="80"/>
      <c r="AB563" s="80"/>
    </row>
    <row r="564" spans="1:28" s="79" customFormat="1" ht="15" customHeight="1" x14ac:dyDescent="0.2">
      <c r="A564" s="46"/>
      <c r="B564" s="85"/>
      <c r="C564" s="48"/>
      <c r="D564" s="48"/>
      <c r="E564" s="86"/>
      <c r="F564" s="49"/>
      <c r="G564" s="94" t="str">
        <f t="shared" si="80"/>
        <v xml:space="preserve"> </v>
      </c>
      <c r="H564" s="88" t="str">
        <f t="shared" si="81"/>
        <v xml:space="preserve"> </v>
      </c>
      <c r="I564" s="90"/>
      <c r="J564" s="87"/>
      <c r="K564" s="51"/>
      <c r="L564" s="96" t="str">
        <f t="shared" si="88"/>
        <v xml:space="preserve"> </v>
      </c>
      <c r="M564" s="64" t="str">
        <f>IF(E564=0," ",IF(D564="Hayır",VLOOKUP(H564,Katsayı!$A$1:$B$197,2),IF(D564="Evet",VLOOKUP(H564,Katsayı!$A$199:$B$235,2),0)))</f>
        <v xml:space="preserve"> </v>
      </c>
      <c r="N564" s="82" t="str">
        <f t="shared" si="82"/>
        <v xml:space="preserve"> </v>
      </c>
      <c r="O564" s="83" t="str">
        <f t="shared" si="83"/>
        <v xml:space="preserve"> </v>
      </c>
      <c r="P564" s="83" t="str">
        <f t="shared" si="89"/>
        <v xml:space="preserve"> </v>
      </c>
      <c r="Q564" s="83" t="str">
        <f t="shared" si="84"/>
        <v xml:space="preserve"> </v>
      </c>
      <c r="R564" s="82" t="str">
        <f t="shared" si="85"/>
        <v xml:space="preserve"> </v>
      </c>
      <c r="S564" s="82" t="str">
        <f t="shared" si="86"/>
        <v xml:space="preserve"> </v>
      </c>
      <c r="T564" s="84" t="str">
        <f t="shared" si="87"/>
        <v xml:space="preserve"> </v>
      </c>
      <c r="U564" s="77"/>
      <c r="V564" s="78"/>
      <c r="Z564" s="80"/>
      <c r="AA564" s="80"/>
      <c r="AB564" s="80"/>
    </row>
    <row r="565" spans="1:28" s="79" customFormat="1" ht="15" customHeight="1" x14ac:dyDescent="0.2">
      <c r="A565" s="46"/>
      <c r="B565" s="85"/>
      <c r="C565" s="48"/>
      <c r="D565" s="48"/>
      <c r="E565" s="86"/>
      <c r="F565" s="49"/>
      <c r="G565" s="94" t="str">
        <f t="shared" si="80"/>
        <v xml:space="preserve"> </v>
      </c>
      <c r="H565" s="88" t="str">
        <f t="shared" si="81"/>
        <v xml:space="preserve"> </v>
      </c>
      <c r="I565" s="90"/>
      <c r="J565" s="87"/>
      <c r="K565" s="51"/>
      <c r="L565" s="96" t="str">
        <f t="shared" si="88"/>
        <v xml:space="preserve"> </v>
      </c>
      <c r="M565" s="64" t="str">
        <f>IF(E565=0," ",IF(D565="Hayır",VLOOKUP(H565,Katsayı!$A$1:$B$197,2),IF(D565="Evet",VLOOKUP(H565,Katsayı!$A$199:$B$235,2),0)))</f>
        <v xml:space="preserve"> </v>
      </c>
      <c r="N565" s="82" t="str">
        <f t="shared" si="82"/>
        <v xml:space="preserve"> </v>
      </c>
      <c r="O565" s="83" t="str">
        <f t="shared" si="83"/>
        <v xml:space="preserve"> </v>
      </c>
      <c r="P565" s="83" t="str">
        <f t="shared" si="89"/>
        <v xml:space="preserve"> </v>
      </c>
      <c r="Q565" s="83" t="str">
        <f t="shared" si="84"/>
        <v xml:space="preserve"> </v>
      </c>
      <c r="R565" s="82" t="str">
        <f t="shared" si="85"/>
        <v xml:space="preserve"> </v>
      </c>
      <c r="S565" s="82" t="str">
        <f t="shared" si="86"/>
        <v xml:space="preserve"> </v>
      </c>
      <c r="T565" s="84" t="str">
        <f t="shared" si="87"/>
        <v xml:space="preserve"> </v>
      </c>
      <c r="U565" s="77"/>
      <c r="V565" s="78"/>
      <c r="Z565" s="80"/>
      <c r="AA565" s="80"/>
      <c r="AB565" s="80"/>
    </row>
    <row r="566" spans="1:28" s="79" customFormat="1" ht="15" customHeight="1" x14ac:dyDescent="0.2">
      <c r="A566" s="46"/>
      <c r="B566" s="85"/>
      <c r="C566" s="48"/>
      <c r="D566" s="48"/>
      <c r="E566" s="86"/>
      <c r="F566" s="49"/>
      <c r="G566" s="94" t="str">
        <f t="shared" si="80"/>
        <v xml:space="preserve"> </v>
      </c>
      <c r="H566" s="88" t="str">
        <f t="shared" si="81"/>
        <v xml:space="preserve"> </v>
      </c>
      <c r="I566" s="90"/>
      <c r="J566" s="87"/>
      <c r="K566" s="51"/>
      <c r="L566" s="96" t="str">
        <f t="shared" si="88"/>
        <v xml:space="preserve"> </v>
      </c>
      <c r="M566" s="64" t="str">
        <f>IF(E566=0," ",IF(D566="Hayır",VLOOKUP(H566,Katsayı!$A$1:$B$197,2),IF(D566="Evet",VLOOKUP(H566,Katsayı!$A$199:$B$235,2),0)))</f>
        <v xml:space="preserve"> </v>
      </c>
      <c r="N566" s="82" t="str">
        <f t="shared" si="82"/>
        <v xml:space="preserve"> </v>
      </c>
      <c r="O566" s="83" t="str">
        <f t="shared" si="83"/>
        <v xml:space="preserve"> </v>
      </c>
      <c r="P566" s="83" t="str">
        <f t="shared" si="89"/>
        <v xml:space="preserve"> </v>
      </c>
      <c r="Q566" s="83" t="str">
        <f t="shared" si="84"/>
        <v xml:space="preserve"> </v>
      </c>
      <c r="R566" s="82" t="str">
        <f t="shared" si="85"/>
        <v xml:space="preserve"> </v>
      </c>
      <c r="S566" s="82" t="str">
        <f t="shared" si="86"/>
        <v xml:space="preserve"> </v>
      </c>
      <c r="T566" s="84" t="str">
        <f t="shared" si="87"/>
        <v xml:space="preserve"> </v>
      </c>
      <c r="U566" s="77"/>
      <c r="V566" s="78"/>
      <c r="Z566" s="80"/>
      <c r="AA566" s="80"/>
      <c r="AB566" s="80"/>
    </row>
    <row r="567" spans="1:28" s="79" customFormat="1" ht="15" customHeight="1" x14ac:dyDescent="0.2">
      <c r="A567" s="46"/>
      <c r="B567" s="85"/>
      <c r="C567" s="48"/>
      <c r="D567" s="48"/>
      <c r="E567" s="86"/>
      <c r="F567" s="49"/>
      <c r="G567" s="94" t="str">
        <f t="shared" si="80"/>
        <v xml:space="preserve"> </v>
      </c>
      <c r="H567" s="88" t="str">
        <f t="shared" si="81"/>
        <v xml:space="preserve"> </v>
      </c>
      <c r="I567" s="90"/>
      <c r="J567" s="87"/>
      <c r="K567" s="51"/>
      <c r="L567" s="96" t="str">
        <f t="shared" si="88"/>
        <v xml:space="preserve"> </v>
      </c>
      <c r="M567" s="64" t="str">
        <f>IF(E567=0," ",IF(D567="Hayır",VLOOKUP(H567,Katsayı!$A$1:$B$197,2),IF(D567="Evet",VLOOKUP(H567,Katsayı!$A$199:$B$235,2),0)))</f>
        <v xml:space="preserve"> </v>
      </c>
      <c r="N567" s="82" t="str">
        <f t="shared" si="82"/>
        <v xml:space="preserve"> </v>
      </c>
      <c r="O567" s="83" t="str">
        <f t="shared" si="83"/>
        <v xml:space="preserve"> </v>
      </c>
      <c r="P567" s="83" t="str">
        <f t="shared" si="89"/>
        <v xml:space="preserve"> </v>
      </c>
      <c r="Q567" s="83" t="str">
        <f t="shared" si="84"/>
        <v xml:space="preserve"> </v>
      </c>
      <c r="R567" s="82" t="str">
        <f t="shared" si="85"/>
        <v xml:space="preserve"> </v>
      </c>
      <c r="S567" s="82" t="str">
        <f t="shared" si="86"/>
        <v xml:space="preserve"> </v>
      </c>
      <c r="T567" s="84" t="str">
        <f t="shared" si="87"/>
        <v xml:space="preserve"> </v>
      </c>
      <c r="U567" s="77"/>
      <c r="V567" s="78"/>
      <c r="Z567" s="80"/>
      <c r="AA567" s="80"/>
      <c r="AB567" s="80"/>
    </row>
    <row r="568" spans="1:28" s="79" customFormat="1" ht="15" customHeight="1" x14ac:dyDescent="0.2">
      <c r="A568" s="46"/>
      <c r="B568" s="85"/>
      <c r="C568" s="48"/>
      <c r="D568" s="48"/>
      <c r="E568" s="86"/>
      <c r="F568" s="49"/>
      <c r="G568" s="94" t="str">
        <f t="shared" si="80"/>
        <v xml:space="preserve"> </v>
      </c>
      <c r="H568" s="88" t="str">
        <f t="shared" si="81"/>
        <v xml:space="preserve"> </v>
      </c>
      <c r="I568" s="90"/>
      <c r="J568" s="87"/>
      <c r="K568" s="51"/>
      <c r="L568" s="96" t="str">
        <f t="shared" si="88"/>
        <v xml:space="preserve"> </v>
      </c>
      <c r="M568" s="64" t="str">
        <f>IF(E568=0," ",IF(D568="Hayır",VLOOKUP(H568,Katsayı!$A$1:$B$197,2),IF(D568="Evet",VLOOKUP(H568,Katsayı!$A$199:$B$235,2),0)))</f>
        <v xml:space="preserve"> </v>
      </c>
      <c r="N568" s="82" t="str">
        <f t="shared" si="82"/>
        <v xml:space="preserve"> </v>
      </c>
      <c r="O568" s="83" t="str">
        <f t="shared" si="83"/>
        <v xml:space="preserve"> </v>
      </c>
      <c r="P568" s="83" t="str">
        <f t="shared" si="89"/>
        <v xml:space="preserve"> </v>
      </c>
      <c r="Q568" s="83" t="str">
        <f t="shared" si="84"/>
        <v xml:space="preserve"> </v>
      </c>
      <c r="R568" s="82" t="str">
        <f t="shared" si="85"/>
        <v xml:space="preserve"> </v>
      </c>
      <c r="S568" s="82" t="str">
        <f t="shared" si="86"/>
        <v xml:space="preserve"> </v>
      </c>
      <c r="T568" s="84" t="str">
        <f t="shared" si="87"/>
        <v xml:space="preserve"> </v>
      </c>
      <c r="U568" s="77"/>
      <c r="V568" s="78"/>
      <c r="Z568" s="80"/>
      <c r="AA568" s="80"/>
      <c r="AB568" s="80"/>
    </row>
    <row r="569" spans="1:28" s="79" customFormat="1" ht="15" customHeight="1" x14ac:dyDescent="0.2">
      <c r="A569" s="46"/>
      <c r="B569" s="85"/>
      <c r="C569" s="48"/>
      <c r="D569" s="48"/>
      <c r="E569" s="86"/>
      <c r="F569" s="49"/>
      <c r="G569" s="94" t="str">
        <f t="shared" si="80"/>
        <v xml:space="preserve"> </v>
      </c>
      <c r="H569" s="88" t="str">
        <f t="shared" si="81"/>
        <v xml:space="preserve"> </v>
      </c>
      <c r="I569" s="90"/>
      <c r="J569" s="87"/>
      <c r="K569" s="51"/>
      <c r="L569" s="96" t="str">
        <f t="shared" si="88"/>
        <v xml:space="preserve"> </v>
      </c>
      <c r="M569" s="64" t="str">
        <f>IF(E569=0," ",IF(D569="Hayır",VLOOKUP(H569,Katsayı!$A$1:$B$197,2),IF(D569="Evet",VLOOKUP(H569,Katsayı!$A$199:$B$235,2),0)))</f>
        <v xml:space="preserve"> </v>
      </c>
      <c r="N569" s="82" t="str">
        <f t="shared" si="82"/>
        <v xml:space="preserve"> </v>
      </c>
      <c r="O569" s="83" t="str">
        <f t="shared" si="83"/>
        <v xml:space="preserve"> </v>
      </c>
      <c r="P569" s="83" t="str">
        <f t="shared" si="89"/>
        <v xml:space="preserve"> </v>
      </c>
      <c r="Q569" s="83" t="str">
        <f t="shared" si="84"/>
        <v xml:space="preserve"> </v>
      </c>
      <c r="R569" s="82" t="str">
        <f t="shared" si="85"/>
        <v xml:space="preserve"> </v>
      </c>
      <c r="S569" s="82" t="str">
        <f t="shared" si="86"/>
        <v xml:space="preserve"> </v>
      </c>
      <c r="T569" s="84" t="str">
        <f t="shared" si="87"/>
        <v xml:space="preserve"> </v>
      </c>
      <c r="U569" s="77"/>
      <c r="V569" s="78"/>
      <c r="Z569" s="80"/>
      <c r="AA569" s="80"/>
      <c r="AB569" s="80"/>
    </row>
    <row r="570" spans="1:28" s="79" customFormat="1" ht="15" customHeight="1" x14ac:dyDescent="0.2">
      <c r="A570" s="46"/>
      <c r="B570" s="85"/>
      <c r="C570" s="48"/>
      <c r="D570" s="48"/>
      <c r="E570" s="86"/>
      <c r="F570" s="49"/>
      <c r="G570" s="94" t="str">
        <f t="shared" si="80"/>
        <v xml:space="preserve"> </v>
      </c>
      <c r="H570" s="88" t="str">
        <f t="shared" si="81"/>
        <v xml:space="preserve"> </v>
      </c>
      <c r="I570" s="90"/>
      <c r="J570" s="87"/>
      <c r="K570" s="51"/>
      <c r="L570" s="96" t="str">
        <f t="shared" si="88"/>
        <v xml:space="preserve"> </v>
      </c>
      <c r="M570" s="64" t="str">
        <f>IF(E570=0," ",IF(D570="Hayır",VLOOKUP(H570,Katsayı!$A$1:$B$197,2),IF(D570="Evet",VLOOKUP(H570,Katsayı!$A$199:$B$235,2),0)))</f>
        <v xml:space="preserve"> </v>
      </c>
      <c r="N570" s="82" t="str">
        <f t="shared" si="82"/>
        <v xml:space="preserve"> </v>
      </c>
      <c r="O570" s="83" t="str">
        <f t="shared" si="83"/>
        <v xml:space="preserve"> </v>
      </c>
      <c r="P570" s="83" t="str">
        <f t="shared" si="89"/>
        <v xml:space="preserve"> </v>
      </c>
      <c r="Q570" s="83" t="str">
        <f t="shared" si="84"/>
        <v xml:space="preserve"> </v>
      </c>
      <c r="R570" s="82" t="str">
        <f t="shared" si="85"/>
        <v xml:space="preserve"> </v>
      </c>
      <c r="S570" s="82" t="str">
        <f t="shared" si="86"/>
        <v xml:space="preserve"> </v>
      </c>
      <c r="T570" s="84" t="str">
        <f t="shared" si="87"/>
        <v xml:space="preserve"> </v>
      </c>
      <c r="U570" s="77"/>
      <c r="V570" s="78"/>
      <c r="Z570" s="80"/>
      <c r="AA570" s="80"/>
      <c r="AB570" s="80"/>
    </row>
    <row r="571" spans="1:28" s="79" customFormat="1" ht="15" customHeight="1" x14ac:dyDescent="0.2">
      <c r="A571" s="46"/>
      <c r="B571" s="85"/>
      <c r="C571" s="48"/>
      <c r="D571" s="48"/>
      <c r="E571" s="86"/>
      <c r="F571" s="49"/>
      <c r="G571" s="94" t="str">
        <f t="shared" si="80"/>
        <v xml:space="preserve"> </v>
      </c>
      <c r="H571" s="88" t="str">
        <f t="shared" si="81"/>
        <v xml:space="preserve"> </v>
      </c>
      <c r="I571" s="90"/>
      <c r="J571" s="87"/>
      <c r="K571" s="51"/>
      <c r="L571" s="96" t="str">
        <f t="shared" si="88"/>
        <v xml:space="preserve"> </v>
      </c>
      <c r="M571" s="64" t="str">
        <f>IF(E571=0," ",IF(D571="Hayır",VLOOKUP(H571,Katsayı!$A$1:$B$197,2),IF(D571="Evet",VLOOKUP(H571,Katsayı!$A$199:$B$235,2),0)))</f>
        <v xml:space="preserve"> </v>
      </c>
      <c r="N571" s="82" t="str">
        <f t="shared" si="82"/>
        <v xml:space="preserve"> </v>
      </c>
      <c r="O571" s="83" t="str">
        <f t="shared" si="83"/>
        <v xml:space="preserve"> </v>
      </c>
      <c r="P571" s="83" t="str">
        <f t="shared" si="89"/>
        <v xml:space="preserve"> </v>
      </c>
      <c r="Q571" s="83" t="str">
        <f t="shared" si="84"/>
        <v xml:space="preserve"> </v>
      </c>
      <c r="R571" s="82" t="str">
        <f t="shared" si="85"/>
        <v xml:space="preserve"> </v>
      </c>
      <c r="S571" s="82" t="str">
        <f t="shared" si="86"/>
        <v xml:space="preserve"> </v>
      </c>
      <c r="T571" s="84" t="str">
        <f t="shared" si="87"/>
        <v xml:space="preserve"> </v>
      </c>
      <c r="U571" s="77"/>
      <c r="V571" s="78"/>
      <c r="Z571" s="80"/>
      <c r="AA571" s="80"/>
      <c r="AB571" s="80"/>
    </row>
    <row r="572" spans="1:28" s="79" customFormat="1" ht="15" customHeight="1" x14ac:dyDescent="0.2">
      <c r="A572" s="46"/>
      <c r="B572" s="85"/>
      <c r="C572" s="48"/>
      <c r="D572" s="48"/>
      <c r="E572" s="86"/>
      <c r="F572" s="49"/>
      <c r="G572" s="94" t="str">
        <f t="shared" si="80"/>
        <v xml:space="preserve"> </v>
      </c>
      <c r="H572" s="88" t="str">
        <f t="shared" si="81"/>
        <v xml:space="preserve"> </v>
      </c>
      <c r="I572" s="90"/>
      <c r="J572" s="87"/>
      <c r="K572" s="51"/>
      <c r="L572" s="96" t="str">
        <f t="shared" si="88"/>
        <v xml:space="preserve"> </v>
      </c>
      <c r="M572" s="64" t="str">
        <f>IF(E572=0," ",IF(D572="Hayır",VLOOKUP(H572,Katsayı!$A$1:$B$197,2),IF(D572="Evet",VLOOKUP(H572,Katsayı!$A$199:$B$235,2),0)))</f>
        <v xml:space="preserve"> </v>
      </c>
      <c r="N572" s="82" t="str">
        <f t="shared" si="82"/>
        <v xml:space="preserve"> </v>
      </c>
      <c r="O572" s="83" t="str">
        <f t="shared" si="83"/>
        <v xml:space="preserve"> </v>
      </c>
      <c r="P572" s="83" t="str">
        <f t="shared" si="89"/>
        <v xml:space="preserve"> </v>
      </c>
      <c r="Q572" s="83" t="str">
        <f t="shared" si="84"/>
        <v xml:space="preserve"> </v>
      </c>
      <c r="R572" s="82" t="str">
        <f t="shared" si="85"/>
        <v xml:space="preserve"> </v>
      </c>
      <c r="S572" s="82" t="str">
        <f t="shared" si="86"/>
        <v xml:space="preserve"> </v>
      </c>
      <c r="T572" s="84" t="str">
        <f t="shared" si="87"/>
        <v xml:space="preserve"> </v>
      </c>
      <c r="U572" s="77"/>
      <c r="V572" s="78"/>
      <c r="Z572" s="80"/>
      <c r="AA572" s="80"/>
      <c r="AB572" s="80"/>
    </row>
    <row r="573" spans="1:28" s="79" customFormat="1" ht="15" customHeight="1" x14ac:dyDescent="0.2">
      <c r="A573" s="46"/>
      <c r="B573" s="85"/>
      <c r="C573" s="48"/>
      <c r="D573" s="48"/>
      <c r="E573" s="86"/>
      <c r="F573" s="49"/>
      <c r="G573" s="94" t="str">
        <f t="shared" si="80"/>
        <v xml:space="preserve"> </v>
      </c>
      <c r="H573" s="88" t="str">
        <f t="shared" si="81"/>
        <v xml:space="preserve"> </v>
      </c>
      <c r="I573" s="90"/>
      <c r="J573" s="87"/>
      <c r="K573" s="51"/>
      <c r="L573" s="96" t="str">
        <f t="shared" si="88"/>
        <v xml:space="preserve"> </v>
      </c>
      <c r="M573" s="64" t="str">
        <f>IF(E573=0," ",IF(D573="Hayır",VLOOKUP(H573,Katsayı!$A$1:$B$197,2),IF(D573="Evet",VLOOKUP(H573,Katsayı!$A$199:$B$235,2),0)))</f>
        <v xml:space="preserve"> </v>
      </c>
      <c r="N573" s="82" t="str">
        <f t="shared" si="82"/>
        <v xml:space="preserve"> </v>
      </c>
      <c r="O573" s="83" t="str">
        <f t="shared" si="83"/>
        <v xml:space="preserve"> </v>
      </c>
      <c r="P573" s="83" t="str">
        <f t="shared" si="89"/>
        <v xml:space="preserve"> </v>
      </c>
      <c r="Q573" s="83" t="str">
        <f t="shared" si="84"/>
        <v xml:space="preserve"> </v>
      </c>
      <c r="R573" s="82" t="str">
        <f t="shared" si="85"/>
        <v xml:space="preserve"> </v>
      </c>
      <c r="S573" s="82" t="str">
        <f t="shared" si="86"/>
        <v xml:space="preserve"> </v>
      </c>
      <c r="T573" s="84" t="str">
        <f t="shared" si="87"/>
        <v xml:space="preserve"> </v>
      </c>
      <c r="U573" s="77"/>
      <c r="V573" s="78"/>
      <c r="Z573" s="80"/>
      <c r="AA573" s="80"/>
      <c r="AB573" s="80"/>
    </row>
    <row r="574" spans="1:28" s="79" customFormat="1" ht="15" customHeight="1" x14ac:dyDescent="0.2">
      <c r="A574" s="46"/>
      <c r="B574" s="85"/>
      <c r="C574" s="48"/>
      <c r="D574" s="48"/>
      <c r="E574" s="86"/>
      <c r="F574" s="49"/>
      <c r="G574" s="94" t="str">
        <f t="shared" si="80"/>
        <v xml:space="preserve"> </v>
      </c>
      <c r="H574" s="88" t="str">
        <f t="shared" si="81"/>
        <v xml:space="preserve"> </v>
      </c>
      <c r="I574" s="90"/>
      <c r="J574" s="87"/>
      <c r="K574" s="51"/>
      <c r="L574" s="96" t="str">
        <f t="shared" si="88"/>
        <v xml:space="preserve"> </v>
      </c>
      <c r="M574" s="64" t="str">
        <f>IF(E574=0," ",IF(D574="Hayır",VLOOKUP(H574,Katsayı!$A$1:$B$197,2),IF(D574="Evet",VLOOKUP(H574,Katsayı!$A$199:$B$235,2),0)))</f>
        <v xml:space="preserve"> </v>
      </c>
      <c r="N574" s="82" t="str">
        <f t="shared" si="82"/>
        <v xml:space="preserve"> </v>
      </c>
      <c r="O574" s="83" t="str">
        <f t="shared" si="83"/>
        <v xml:space="preserve"> </v>
      </c>
      <c r="P574" s="83" t="str">
        <f t="shared" si="89"/>
        <v xml:space="preserve"> </v>
      </c>
      <c r="Q574" s="83" t="str">
        <f t="shared" si="84"/>
        <v xml:space="preserve"> </v>
      </c>
      <c r="R574" s="82" t="str">
        <f t="shared" si="85"/>
        <v xml:space="preserve"> </v>
      </c>
      <c r="S574" s="82" t="str">
        <f t="shared" si="86"/>
        <v xml:space="preserve"> </v>
      </c>
      <c r="T574" s="84" t="str">
        <f t="shared" si="87"/>
        <v xml:space="preserve"> </v>
      </c>
      <c r="U574" s="77"/>
      <c r="V574" s="78"/>
      <c r="Z574" s="80"/>
      <c r="AA574" s="80"/>
      <c r="AB574" s="80"/>
    </row>
    <row r="575" spans="1:28" s="79" customFormat="1" ht="15" customHeight="1" x14ac:dyDescent="0.2">
      <c r="A575" s="46"/>
      <c r="B575" s="47"/>
      <c r="C575" s="48"/>
      <c r="D575" s="48"/>
      <c r="E575" s="86"/>
      <c r="F575" s="50"/>
      <c r="G575" s="94" t="str">
        <f t="shared" si="80"/>
        <v xml:space="preserve"> </v>
      </c>
      <c r="H575" s="88" t="str">
        <f t="shared" si="81"/>
        <v xml:space="preserve"> </v>
      </c>
      <c r="I575" s="90"/>
      <c r="J575" s="81"/>
      <c r="K575" s="51"/>
      <c r="L575" s="96" t="str">
        <f t="shared" si="88"/>
        <v xml:space="preserve"> </v>
      </c>
      <c r="M575" s="64" t="str">
        <f>IF(E575=0," ",IF(D575="Hayır",VLOOKUP(H575,Katsayı!$A$1:$B$197,2),IF(D575="Evet",VLOOKUP(H575,Katsayı!$A$199:$B$235,2),0)))</f>
        <v xml:space="preserve"> </v>
      </c>
      <c r="N575" s="82" t="str">
        <f t="shared" si="82"/>
        <v xml:space="preserve"> </v>
      </c>
      <c r="O575" s="83" t="str">
        <f t="shared" si="83"/>
        <v xml:space="preserve"> </v>
      </c>
      <c r="P575" s="83" t="str">
        <f t="shared" si="89"/>
        <v xml:space="preserve"> </v>
      </c>
      <c r="Q575" s="83" t="str">
        <f t="shared" si="84"/>
        <v xml:space="preserve"> </v>
      </c>
      <c r="R575" s="82" t="str">
        <f t="shared" si="85"/>
        <v xml:space="preserve"> </v>
      </c>
      <c r="S575" s="82" t="str">
        <f t="shared" si="86"/>
        <v xml:space="preserve"> </v>
      </c>
      <c r="T575" s="84" t="str">
        <f t="shared" si="87"/>
        <v xml:space="preserve"> </v>
      </c>
      <c r="U575" s="77"/>
      <c r="V575" s="78"/>
      <c r="Z575" s="80"/>
      <c r="AA575" s="80"/>
      <c r="AB575" s="80"/>
    </row>
    <row r="576" spans="1:28" s="79" customFormat="1" ht="15" customHeight="1" x14ac:dyDescent="0.2">
      <c r="A576" s="46"/>
      <c r="B576" s="47"/>
      <c r="C576" s="48"/>
      <c r="D576" s="48"/>
      <c r="E576" s="58"/>
      <c r="F576" s="50"/>
      <c r="G576" s="94" t="str">
        <f t="shared" si="80"/>
        <v xml:space="preserve"> </v>
      </c>
      <c r="H576" s="88" t="str">
        <f t="shared" si="81"/>
        <v xml:space="preserve"> </v>
      </c>
      <c r="I576" s="90"/>
      <c r="J576" s="81"/>
      <c r="K576" s="51"/>
      <c r="L576" s="96" t="str">
        <f t="shared" si="88"/>
        <v xml:space="preserve"> </v>
      </c>
      <c r="M576" s="64" t="str">
        <f>IF(E576=0," ",IF(D576="Hayır",VLOOKUP(H576,Katsayı!$A$1:$B$197,2),IF(D576="Evet",VLOOKUP(H576,Katsayı!$A$199:$B$235,2),0)))</f>
        <v xml:space="preserve"> </v>
      </c>
      <c r="N576" s="82" t="str">
        <f t="shared" si="82"/>
        <v xml:space="preserve"> </v>
      </c>
      <c r="O576" s="83" t="str">
        <f t="shared" si="83"/>
        <v xml:space="preserve"> </v>
      </c>
      <c r="P576" s="83" t="str">
        <f t="shared" si="89"/>
        <v xml:space="preserve"> </v>
      </c>
      <c r="Q576" s="83" t="str">
        <f t="shared" si="84"/>
        <v xml:space="preserve"> </v>
      </c>
      <c r="R576" s="82" t="str">
        <f t="shared" si="85"/>
        <v xml:space="preserve"> </v>
      </c>
      <c r="S576" s="82" t="str">
        <f t="shared" si="86"/>
        <v xml:space="preserve"> </v>
      </c>
      <c r="T576" s="84" t="str">
        <f t="shared" si="87"/>
        <v xml:space="preserve"> </v>
      </c>
      <c r="U576" s="77"/>
      <c r="V576" s="78"/>
      <c r="Z576" s="80"/>
      <c r="AA576" s="80"/>
      <c r="AB576" s="80"/>
    </row>
    <row r="577" spans="1:28" s="79" customFormat="1" ht="15" customHeight="1" x14ac:dyDescent="0.2">
      <c r="A577" s="46"/>
      <c r="B577" s="47"/>
      <c r="C577" s="48"/>
      <c r="D577" s="48"/>
      <c r="E577" s="58"/>
      <c r="F577" s="49"/>
      <c r="G577" s="94" t="str">
        <f t="shared" si="80"/>
        <v xml:space="preserve"> </v>
      </c>
      <c r="H577" s="88" t="str">
        <f t="shared" si="81"/>
        <v xml:space="preserve"> </v>
      </c>
      <c r="I577" s="90"/>
      <c r="J577" s="81"/>
      <c r="K577" s="51"/>
      <c r="L577" s="96" t="str">
        <f t="shared" si="88"/>
        <v xml:space="preserve"> </v>
      </c>
      <c r="M577" s="64" t="str">
        <f>IF(E577=0," ",IF(D577="Hayır",VLOOKUP(H577,Katsayı!$A$1:$B$197,2),IF(D577="Evet",VLOOKUP(H577,Katsayı!$A$199:$B$235,2),0)))</f>
        <v xml:space="preserve"> </v>
      </c>
      <c r="N577" s="82" t="str">
        <f t="shared" si="82"/>
        <v xml:space="preserve"> </v>
      </c>
      <c r="O577" s="83" t="str">
        <f t="shared" si="83"/>
        <v xml:space="preserve"> </v>
      </c>
      <c r="P577" s="83" t="str">
        <f t="shared" si="89"/>
        <v xml:space="preserve"> </v>
      </c>
      <c r="Q577" s="83" t="str">
        <f t="shared" si="84"/>
        <v xml:space="preserve"> </v>
      </c>
      <c r="R577" s="82" t="str">
        <f t="shared" si="85"/>
        <v xml:space="preserve"> </v>
      </c>
      <c r="S577" s="82" t="str">
        <f t="shared" si="86"/>
        <v xml:space="preserve"> </v>
      </c>
      <c r="T577" s="84" t="str">
        <f t="shared" si="87"/>
        <v xml:space="preserve"> </v>
      </c>
      <c r="U577" s="77"/>
      <c r="V577" s="78"/>
      <c r="Z577" s="80"/>
      <c r="AA577" s="80"/>
      <c r="AB577" s="80"/>
    </row>
    <row r="578" spans="1:28" s="79" customFormat="1" ht="15" customHeight="1" x14ac:dyDescent="0.2">
      <c r="A578" s="46"/>
      <c r="B578" s="47"/>
      <c r="C578" s="48"/>
      <c r="D578" s="48"/>
      <c r="E578" s="58"/>
      <c r="F578" s="49"/>
      <c r="G578" s="94" t="str">
        <f t="shared" si="80"/>
        <v xml:space="preserve"> </v>
      </c>
      <c r="H578" s="88" t="str">
        <f t="shared" si="81"/>
        <v xml:space="preserve"> </v>
      </c>
      <c r="I578" s="90"/>
      <c r="J578" s="81"/>
      <c r="K578" s="51"/>
      <c r="L578" s="96" t="str">
        <f t="shared" si="88"/>
        <v xml:space="preserve"> </v>
      </c>
      <c r="M578" s="64" t="str">
        <f>IF(E578=0," ",IF(D578="Hayır",VLOOKUP(H578,Katsayı!$A$1:$B$197,2),IF(D578="Evet",VLOOKUP(H578,Katsayı!$A$199:$B$235,2),0)))</f>
        <v xml:space="preserve"> </v>
      </c>
      <c r="N578" s="82" t="str">
        <f t="shared" si="82"/>
        <v xml:space="preserve"> </v>
      </c>
      <c r="O578" s="83" t="str">
        <f t="shared" si="83"/>
        <v xml:space="preserve"> </v>
      </c>
      <c r="P578" s="83" t="str">
        <f t="shared" si="89"/>
        <v xml:space="preserve"> </v>
      </c>
      <c r="Q578" s="83" t="str">
        <f t="shared" si="84"/>
        <v xml:space="preserve"> </v>
      </c>
      <c r="R578" s="82" t="str">
        <f t="shared" si="85"/>
        <v xml:space="preserve"> </v>
      </c>
      <c r="S578" s="82" t="str">
        <f t="shared" si="86"/>
        <v xml:space="preserve"> </v>
      </c>
      <c r="T578" s="84" t="str">
        <f t="shared" si="87"/>
        <v xml:space="preserve"> </v>
      </c>
      <c r="U578" s="77"/>
      <c r="V578" s="78"/>
      <c r="Z578" s="80"/>
      <c r="AA578" s="80"/>
      <c r="AB578" s="80"/>
    </row>
    <row r="579" spans="1:28" s="79" customFormat="1" ht="15" customHeight="1" x14ac:dyDescent="0.2">
      <c r="A579" s="46"/>
      <c r="B579" s="47"/>
      <c r="C579" s="48"/>
      <c r="D579" s="48"/>
      <c r="E579" s="58"/>
      <c r="F579" s="49"/>
      <c r="G579" s="94" t="str">
        <f t="shared" si="80"/>
        <v xml:space="preserve"> </v>
      </c>
      <c r="H579" s="88" t="str">
        <f t="shared" si="81"/>
        <v xml:space="preserve"> </v>
      </c>
      <c r="I579" s="90"/>
      <c r="J579" s="81"/>
      <c r="K579" s="51"/>
      <c r="L579" s="96" t="str">
        <f t="shared" si="88"/>
        <v xml:space="preserve"> </v>
      </c>
      <c r="M579" s="64" t="str">
        <f>IF(E579=0," ",IF(D579="Hayır",VLOOKUP(H579,Katsayı!$A$1:$B$197,2),IF(D579="Evet",VLOOKUP(H579,Katsayı!$A$199:$B$235,2),0)))</f>
        <v xml:space="preserve"> </v>
      </c>
      <c r="N579" s="82" t="str">
        <f t="shared" si="82"/>
        <v xml:space="preserve"> </v>
      </c>
      <c r="O579" s="83" t="str">
        <f t="shared" si="83"/>
        <v xml:space="preserve"> </v>
      </c>
      <c r="P579" s="83" t="str">
        <f t="shared" si="89"/>
        <v xml:space="preserve"> </v>
      </c>
      <c r="Q579" s="83" t="str">
        <f t="shared" si="84"/>
        <v xml:space="preserve"> </v>
      </c>
      <c r="R579" s="82" t="str">
        <f t="shared" si="85"/>
        <v xml:space="preserve"> </v>
      </c>
      <c r="S579" s="82" t="str">
        <f t="shared" si="86"/>
        <v xml:space="preserve"> </v>
      </c>
      <c r="T579" s="84" t="str">
        <f t="shared" si="87"/>
        <v xml:space="preserve"> </v>
      </c>
      <c r="U579" s="77"/>
      <c r="V579" s="78"/>
      <c r="Z579" s="80"/>
      <c r="AA579" s="80"/>
      <c r="AB579" s="80"/>
    </row>
    <row r="580" spans="1:28" s="79" customFormat="1" ht="15" customHeight="1" x14ac:dyDescent="0.2">
      <c r="A580" s="46"/>
      <c r="B580" s="47"/>
      <c r="C580" s="48"/>
      <c r="D580" s="48"/>
      <c r="E580" s="58"/>
      <c r="F580" s="49"/>
      <c r="G580" s="94" t="str">
        <f t="shared" si="80"/>
        <v xml:space="preserve"> </v>
      </c>
      <c r="H580" s="88" t="str">
        <f t="shared" si="81"/>
        <v xml:space="preserve"> </v>
      </c>
      <c r="I580" s="90"/>
      <c r="J580" s="81"/>
      <c r="K580" s="51"/>
      <c r="L580" s="96" t="str">
        <f t="shared" si="88"/>
        <v xml:space="preserve"> </v>
      </c>
      <c r="M580" s="64" t="str">
        <f>IF(E580=0," ",IF(D580="Hayır",VLOOKUP(H580,Katsayı!$A$1:$B$197,2),IF(D580="Evet",VLOOKUP(H580,Katsayı!$A$199:$B$235,2),0)))</f>
        <v xml:space="preserve"> </v>
      </c>
      <c r="N580" s="82" t="str">
        <f t="shared" si="82"/>
        <v xml:space="preserve"> </v>
      </c>
      <c r="O580" s="83" t="str">
        <f t="shared" si="83"/>
        <v xml:space="preserve"> </v>
      </c>
      <c r="P580" s="83" t="str">
        <f t="shared" si="89"/>
        <v xml:space="preserve"> </v>
      </c>
      <c r="Q580" s="83" t="str">
        <f t="shared" si="84"/>
        <v xml:space="preserve"> </v>
      </c>
      <c r="R580" s="82" t="str">
        <f t="shared" si="85"/>
        <v xml:space="preserve"> </v>
      </c>
      <c r="S580" s="82" t="str">
        <f t="shared" si="86"/>
        <v xml:space="preserve"> </v>
      </c>
      <c r="T580" s="84" t="str">
        <f t="shared" si="87"/>
        <v xml:space="preserve"> </v>
      </c>
      <c r="U580" s="77"/>
      <c r="V580" s="78"/>
      <c r="Z580" s="80"/>
      <c r="AA580" s="80"/>
      <c r="AB580" s="80"/>
    </row>
    <row r="581" spans="1:28" s="79" customFormat="1" ht="15" customHeight="1" x14ac:dyDescent="0.2">
      <c r="A581" s="46"/>
      <c r="B581" s="47"/>
      <c r="C581" s="48"/>
      <c r="D581" s="48"/>
      <c r="E581" s="58"/>
      <c r="F581" s="49"/>
      <c r="G581" s="94" t="str">
        <f t="shared" si="80"/>
        <v xml:space="preserve"> </v>
      </c>
      <c r="H581" s="88" t="str">
        <f t="shared" si="81"/>
        <v xml:space="preserve"> </v>
      </c>
      <c r="I581" s="90"/>
      <c r="J581" s="81"/>
      <c r="K581" s="51"/>
      <c r="L581" s="96" t="str">
        <f t="shared" si="88"/>
        <v xml:space="preserve"> </v>
      </c>
      <c r="M581" s="64" t="str">
        <f>IF(E581=0," ",IF(D581="Hayır",VLOOKUP(H581,Katsayı!$A$1:$B$197,2),IF(D581="Evet",VLOOKUP(H581,Katsayı!$A$199:$B$235,2),0)))</f>
        <v xml:space="preserve"> </v>
      </c>
      <c r="N581" s="82" t="str">
        <f t="shared" si="82"/>
        <v xml:space="preserve"> </v>
      </c>
      <c r="O581" s="83" t="str">
        <f t="shared" si="83"/>
        <v xml:space="preserve"> </v>
      </c>
      <c r="P581" s="83" t="str">
        <f t="shared" si="89"/>
        <v xml:space="preserve"> </v>
      </c>
      <c r="Q581" s="83" t="str">
        <f t="shared" si="84"/>
        <v xml:space="preserve"> </v>
      </c>
      <c r="R581" s="82" t="str">
        <f t="shared" si="85"/>
        <v xml:space="preserve"> </v>
      </c>
      <c r="S581" s="82" t="str">
        <f t="shared" si="86"/>
        <v xml:space="preserve"> </v>
      </c>
      <c r="T581" s="84" t="str">
        <f t="shared" si="87"/>
        <v xml:space="preserve"> </v>
      </c>
      <c r="U581" s="77"/>
      <c r="V581" s="78"/>
      <c r="Z581" s="80"/>
      <c r="AA581" s="80"/>
      <c r="AB581" s="80"/>
    </row>
    <row r="582" spans="1:28" s="79" customFormat="1" ht="15" customHeight="1" x14ac:dyDescent="0.2">
      <c r="A582" s="46"/>
      <c r="B582" s="47"/>
      <c r="C582" s="48"/>
      <c r="D582" s="48"/>
      <c r="E582" s="58"/>
      <c r="F582" s="49"/>
      <c r="G582" s="94" t="str">
        <f t="shared" si="80"/>
        <v xml:space="preserve"> </v>
      </c>
      <c r="H582" s="88" t="str">
        <f t="shared" si="81"/>
        <v xml:space="preserve"> </v>
      </c>
      <c r="I582" s="90"/>
      <c r="J582" s="81"/>
      <c r="K582" s="51"/>
      <c r="L582" s="96" t="str">
        <f t="shared" si="88"/>
        <v xml:space="preserve"> </v>
      </c>
      <c r="M582" s="64" t="str">
        <f>IF(E582=0," ",IF(D582="Hayır",VLOOKUP(H582,Katsayı!$A$1:$B$197,2),IF(D582="Evet",VLOOKUP(H582,Katsayı!$A$199:$B$235,2),0)))</f>
        <v xml:space="preserve"> </v>
      </c>
      <c r="N582" s="82" t="str">
        <f t="shared" si="82"/>
        <v xml:space="preserve"> </v>
      </c>
      <c r="O582" s="83" t="str">
        <f t="shared" si="83"/>
        <v xml:space="preserve"> </v>
      </c>
      <c r="P582" s="83" t="str">
        <f t="shared" si="89"/>
        <v xml:space="preserve"> </v>
      </c>
      <c r="Q582" s="83" t="str">
        <f t="shared" si="84"/>
        <v xml:space="preserve"> </v>
      </c>
      <c r="R582" s="82" t="str">
        <f t="shared" si="85"/>
        <v xml:space="preserve"> </v>
      </c>
      <c r="S582" s="82" t="str">
        <f t="shared" si="86"/>
        <v xml:space="preserve"> </v>
      </c>
      <c r="T582" s="84" t="str">
        <f t="shared" si="87"/>
        <v xml:space="preserve"> </v>
      </c>
      <c r="U582" s="77"/>
      <c r="V582" s="78"/>
      <c r="Z582" s="80"/>
      <c r="AA582" s="80"/>
      <c r="AB582" s="80"/>
    </row>
    <row r="583" spans="1:28" s="79" customFormat="1" ht="15" customHeight="1" x14ac:dyDescent="0.2">
      <c r="A583" s="46"/>
      <c r="B583" s="47"/>
      <c r="C583" s="48"/>
      <c r="D583" s="48"/>
      <c r="E583" s="58"/>
      <c r="F583" s="50"/>
      <c r="G583" s="94" t="str">
        <f t="shared" ref="G583:G646" si="90">IF(E583&gt;0,IF(AND(MONTH(E583)=1,DAY(E583)&gt;=27),E583+28,IF(AND(MONTH(E583)=1,DAY(E583)=1),E583+31,IF(AND(MONTH(E583)=3,DAY(E583)=1),E583+31,IF(AND(MONTH(E583)=5,DAY(E583)=1),E583+31,IF(AND(MONTH(E583)=7,DAY(E583)=1),E583+31,IF(AND(MONTH(E583)=8,DAY(E583)=1),E583+31,IF(AND(MONTH(E583)=10,DAY(E583)=1),E583+31,IF(AND(MONTH(E583)=12,DAY(E583)=1),E583+31,IF(DAY(E583)=31,E583+30,E583+31)))))))))," ")</f>
        <v xml:space="preserve"> </v>
      </c>
      <c r="H583" s="88" t="str">
        <f t="shared" ref="H583:H646" si="91">IF(E583&gt;0,IF(D583="Evet",43221,IF(E583&lt;=38352,38352+30,IF(E583&gt;44316,44346,G583)))," ")</f>
        <v xml:space="preserve"> </v>
      </c>
      <c r="I583" s="90"/>
      <c r="J583" s="81"/>
      <c r="K583" s="51"/>
      <c r="L583" s="96" t="str">
        <f t="shared" si="88"/>
        <v xml:space="preserve"> </v>
      </c>
      <c r="M583" s="64" t="str">
        <f>IF(E583=0," ",IF(D583="Hayır",VLOOKUP(H583,Katsayı!$A$1:$B$197,2),IF(D583="Evet",VLOOKUP(H583,Katsayı!$A$199:$B$235,2),0)))</f>
        <v xml:space="preserve"> </v>
      </c>
      <c r="N583" s="82" t="str">
        <f t="shared" ref="N583:N646" si="92">IF(E583=0," ",J583*M583)</f>
        <v xml:space="preserve"> </v>
      </c>
      <c r="O583" s="83" t="str">
        <f t="shared" ref="O583:O646" si="93">IF(J583&lt;=0," ",IF(N583&lt;=0," ",K583*M583))</f>
        <v xml:space="preserve"> </v>
      </c>
      <c r="P583" s="83" t="str">
        <f t="shared" si="89"/>
        <v xml:space="preserve"> </v>
      </c>
      <c r="Q583" s="83" t="str">
        <f t="shared" ref="Q583:Q646" si="94">IF(E583=0," ",N583-J583)</f>
        <v xml:space="preserve"> </v>
      </c>
      <c r="R583" s="82" t="str">
        <f t="shared" ref="R583:R646" si="95">IF(K583=0," ",O583-K583)</f>
        <v xml:space="preserve"> </v>
      </c>
      <c r="S583" s="82" t="str">
        <f t="shared" ref="S583:S646" si="96">IF(J583&lt;=0," ",IF(R583=" ",Q583,Q583-R583))</f>
        <v xml:space="preserve"> </v>
      </c>
      <c r="T583" s="84" t="str">
        <f t="shared" ref="T583:T646" si="97">IF(J583&gt;0,S583*0.02," ")</f>
        <v xml:space="preserve"> </v>
      </c>
      <c r="U583" s="77"/>
      <c r="V583" s="78"/>
      <c r="Z583" s="80"/>
      <c r="AA583" s="80"/>
      <c r="AB583" s="80"/>
    </row>
    <row r="584" spans="1:28" s="79" customFormat="1" ht="15" customHeight="1" x14ac:dyDescent="0.2">
      <c r="A584" s="46"/>
      <c r="B584" s="47"/>
      <c r="C584" s="48"/>
      <c r="D584" s="48"/>
      <c r="E584" s="58"/>
      <c r="F584" s="50"/>
      <c r="G584" s="94" t="str">
        <f t="shared" si="90"/>
        <v xml:space="preserve"> </v>
      </c>
      <c r="H584" s="88" t="str">
        <f t="shared" si="91"/>
        <v xml:space="preserve"> </v>
      </c>
      <c r="I584" s="90"/>
      <c r="J584" s="81"/>
      <c r="K584" s="51"/>
      <c r="L584" s="96" t="str">
        <f t="shared" si="88"/>
        <v xml:space="preserve"> </v>
      </c>
      <c r="M584" s="64" t="str">
        <f>IF(E584=0," ",IF(D584="Hayır",VLOOKUP(H584,Katsayı!$A$1:$B$197,2),IF(D584="Evet",VLOOKUP(H584,Katsayı!$A$199:$B$235,2),0)))</f>
        <v xml:space="preserve"> </v>
      </c>
      <c r="N584" s="82" t="str">
        <f t="shared" si="92"/>
        <v xml:space="preserve"> </v>
      </c>
      <c r="O584" s="83" t="str">
        <f t="shared" si="93"/>
        <v xml:space="preserve"> </v>
      </c>
      <c r="P584" s="83" t="str">
        <f t="shared" si="89"/>
        <v xml:space="preserve"> </v>
      </c>
      <c r="Q584" s="83" t="str">
        <f t="shared" si="94"/>
        <v xml:space="preserve"> </v>
      </c>
      <c r="R584" s="82" t="str">
        <f t="shared" si="95"/>
        <v xml:space="preserve"> </v>
      </c>
      <c r="S584" s="82" t="str">
        <f t="shared" si="96"/>
        <v xml:space="preserve"> </v>
      </c>
      <c r="T584" s="84" t="str">
        <f t="shared" si="97"/>
        <v xml:space="preserve"> </v>
      </c>
      <c r="U584" s="77"/>
      <c r="V584" s="78"/>
      <c r="Z584" s="80"/>
      <c r="AA584" s="80"/>
      <c r="AB584" s="80"/>
    </row>
    <row r="585" spans="1:28" s="79" customFormat="1" ht="15" customHeight="1" x14ac:dyDescent="0.2">
      <c r="A585" s="46"/>
      <c r="B585" s="47"/>
      <c r="C585" s="48"/>
      <c r="D585" s="48"/>
      <c r="E585" s="58"/>
      <c r="F585" s="50"/>
      <c r="G585" s="94" t="str">
        <f t="shared" si="90"/>
        <v xml:space="preserve"> </v>
      </c>
      <c r="H585" s="88" t="str">
        <f t="shared" si="91"/>
        <v xml:space="preserve"> </v>
      </c>
      <c r="I585" s="90"/>
      <c r="J585" s="81"/>
      <c r="K585" s="51"/>
      <c r="L585" s="96" t="str">
        <f t="shared" ref="L585:L648" si="98">IF(J585&gt;0,J585-K585," ")</f>
        <v xml:space="preserve"> </v>
      </c>
      <c r="M585" s="64" t="str">
        <f>IF(E585=0," ",IF(D585="Hayır",VLOOKUP(H585,Katsayı!$A$1:$B$197,2),IF(D585="Evet",VLOOKUP(H585,Katsayı!$A$199:$B$235,2),0)))</f>
        <v xml:space="preserve"> </v>
      </c>
      <c r="N585" s="82" t="str">
        <f t="shared" si="92"/>
        <v xml:space="preserve"> </v>
      </c>
      <c r="O585" s="83" t="str">
        <f t="shared" si="93"/>
        <v xml:space="preserve"> </v>
      </c>
      <c r="P585" s="83" t="str">
        <f t="shared" ref="P585:P648" si="99">IF(J585&gt;0,N585-O585," ")</f>
        <v xml:space="preserve"> </v>
      </c>
      <c r="Q585" s="83" t="str">
        <f t="shared" si="94"/>
        <v xml:space="preserve"> </v>
      </c>
      <c r="R585" s="82" t="str">
        <f t="shared" si="95"/>
        <v xml:space="preserve"> </v>
      </c>
      <c r="S585" s="82" t="str">
        <f t="shared" si="96"/>
        <v xml:space="preserve"> </v>
      </c>
      <c r="T585" s="84" t="str">
        <f t="shared" si="97"/>
        <v xml:space="preserve"> </v>
      </c>
      <c r="U585" s="77"/>
      <c r="V585" s="78"/>
      <c r="Z585" s="80"/>
      <c r="AA585" s="80"/>
      <c r="AB585" s="80"/>
    </row>
    <row r="586" spans="1:28" s="79" customFormat="1" ht="15" customHeight="1" x14ac:dyDescent="0.2">
      <c r="A586" s="46"/>
      <c r="B586" s="47"/>
      <c r="C586" s="48"/>
      <c r="D586" s="48"/>
      <c r="E586" s="58"/>
      <c r="F586" s="50"/>
      <c r="G586" s="94" t="str">
        <f t="shared" si="90"/>
        <v xml:space="preserve"> </v>
      </c>
      <c r="H586" s="88" t="str">
        <f t="shared" si="91"/>
        <v xml:space="preserve"> </v>
      </c>
      <c r="I586" s="90"/>
      <c r="J586" s="81"/>
      <c r="K586" s="51"/>
      <c r="L586" s="96" t="str">
        <f t="shared" si="98"/>
        <v xml:space="preserve"> </v>
      </c>
      <c r="M586" s="64" t="str">
        <f>IF(E586=0," ",IF(D586="Hayır",VLOOKUP(H586,Katsayı!$A$1:$B$197,2),IF(D586="Evet",VLOOKUP(H586,Katsayı!$A$199:$B$235,2),0)))</f>
        <v xml:space="preserve"> </v>
      </c>
      <c r="N586" s="82" t="str">
        <f t="shared" si="92"/>
        <v xml:space="preserve"> </v>
      </c>
      <c r="O586" s="83" t="str">
        <f t="shared" si="93"/>
        <v xml:space="preserve"> </v>
      </c>
      <c r="P586" s="83" t="str">
        <f t="shared" si="99"/>
        <v xml:space="preserve"> </v>
      </c>
      <c r="Q586" s="83" t="str">
        <f t="shared" si="94"/>
        <v xml:space="preserve"> </v>
      </c>
      <c r="R586" s="82" t="str">
        <f t="shared" si="95"/>
        <v xml:space="preserve"> </v>
      </c>
      <c r="S586" s="82" t="str">
        <f t="shared" si="96"/>
        <v xml:space="preserve"> </v>
      </c>
      <c r="T586" s="84" t="str">
        <f t="shared" si="97"/>
        <v xml:space="preserve"> </v>
      </c>
      <c r="U586" s="77"/>
      <c r="V586" s="78"/>
      <c r="Z586" s="80"/>
      <c r="AA586" s="80"/>
      <c r="AB586" s="80"/>
    </row>
    <row r="587" spans="1:28" s="79" customFormat="1" ht="15" customHeight="1" x14ac:dyDescent="0.2">
      <c r="A587" s="46"/>
      <c r="B587" s="47"/>
      <c r="C587" s="48"/>
      <c r="D587" s="48"/>
      <c r="E587" s="58"/>
      <c r="F587" s="50"/>
      <c r="G587" s="94" t="str">
        <f t="shared" si="90"/>
        <v xml:space="preserve"> </v>
      </c>
      <c r="H587" s="88" t="str">
        <f t="shared" si="91"/>
        <v xml:space="preserve"> </v>
      </c>
      <c r="I587" s="90"/>
      <c r="J587" s="81"/>
      <c r="K587" s="51"/>
      <c r="L587" s="96" t="str">
        <f t="shared" si="98"/>
        <v xml:space="preserve"> </v>
      </c>
      <c r="M587" s="64" t="str">
        <f>IF(E587=0," ",IF(D587="Hayır",VLOOKUP(H587,Katsayı!$A$1:$B$197,2),IF(D587="Evet",VLOOKUP(H587,Katsayı!$A$199:$B$235,2),0)))</f>
        <v xml:space="preserve"> </v>
      </c>
      <c r="N587" s="82" t="str">
        <f t="shared" si="92"/>
        <v xml:space="preserve"> </v>
      </c>
      <c r="O587" s="83" t="str">
        <f t="shared" si="93"/>
        <v xml:space="preserve"> </v>
      </c>
      <c r="P587" s="83" t="str">
        <f t="shared" si="99"/>
        <v xml:space="preserve"> </v>
      </c>
      <c r="Q587" s="83" t="str">
        <f t="shared" si="94"/>
        <v xml:space="preserve"> </v>
      </c>
      <c r="R587" s="82" t="str">
        <f t="shared" si="95"/>
        <v xml:space="preserve"> </v>
      </c>
      <c r="S587" s="82" t="str">
        <f t="shared" si="96"/>
        <v xml:space="preserve"> </v>
      </c>
      <c r="T587" s="84" t="str">
        <f t="shared" si="97"/>
        <v xml:space="preserve"> </v>
      </c>
      <c r="U587" s="77"/>
      <c r="V587" s="78"/>
      <c r="Z587" s="80"/>
      <c r="AA587" s="80"/>
      <c r="AB587" s="80"/>
    </row>
    <row r="588" spans="1:28" s="79" customFormat="1" ht="15" customHeight="1" x14ac:dyDescent="0.2">
      <c r="A588" s="46"/>
      <c r="B588" s="47"/>
      <c r="C588" s="48"/>
      <c r="D588" s="48"/>
      <c r="E588" s="58"/>
      <c r="F588" s="50"/>
      <c r="G588" s="94" t="str">
        <f t="shared" si="90"/>
        <v xml:space="preserve"> </v>
      </c>
      <c r="H588" s="88" t="str">
        <f t="shared" si="91"/>
        <v xml:space="preserve"> </v>
      </c>
      <c r="I588" s="90"/>
      <c r="J588" s="81"/>
      <c r="K588" s="51"/>
      <c r="L588" s="96" t="str">
        <f t="shared" si="98"/>
        <v xml:space="preserve"> </v>
      </c>
      <c r="M588" s="64" t="str">
        <f>IF(E588=0," ",IF(D588="Hayır",VLOOKUP(H588,Katsayı!$A$1:$B$197,2),IF(D588="Evet",VLOOKUP(H588,Katsayı!$A$199:$B$235,2),0)))</f>
        <v xml:space="preserve"> </v>
      </c>
      <c r="N588" s="82" t="str">
        <f t="shared" si="92"/>
        <v xml:space="preserve"> </v>
      </c>
      <c r="O588" s="83" t="str">
        <f t="shared" si="93"/>
        <v xml:space="preserve"> </v>
      </c>
      <c r="P588" s="83" t="str">
        <f t="shared" si="99"/>
        <v xml:space="preserve"> </v>
      </c>
      <c r="Q588" s="83" t="str">
        <f t="shared" si="94"/>
        <v xml:space="preserve"> </v>
      </c>
      <c r="R588" s="82" t="str">
        <f t="shared" si="95"/>
        <v xml:space="preserve"> </v>
      </c>
      <c r="S588" s="82" t="str">
        <f t="shared" si="96"/>
        <v xml:space="preserve"> </v>
      </c>
      <c r="T588" s="84" t="str">
        <f t="shared" si="97"/>
        <v xml:space="preserve"> </v>
      </c>
      <c r="U588" s="77"/>
      <c r="V588" s="78"/>
      <c r="Z588" s="80"/>
      <c r="AA588" s="80"/>
      <c r="AB588" s="80"/>
    </row>
    <row r="589" spans="1:28" s="79" customFormat="1" ht="15" customHeight="1" x14ac:dyDescent="0.2">
      <c r="A589" s="46"/>
      <c r="B589" s="47"/>
      <c r="C589" s="48"/>
      <c r="D589" s="48"/>
      <c r="E589" s="58"/>
      <c r="F589" s="50"/>
      <c r="G589" s="94" t="str">
        <f t="shared" si="90"/>
        <v xml:space="preserve"> </v>
      </c>
      <c r="H589" s="88" t="str">
        <f t="shared" si="91"/>
        <v xml:space="preserve"> </v>
      </c>
      <c r="I589" s="90"/>
      <c r="J589" s="81"/>
      <c r="K589" s="51"/>
      <c r="L589" s="96" t="str">
        <f t="shared" si="98"/>
        <v xml:space="preserve"> </v>
      </c>
      <c r="M589" s="64" t="str">
        <f>IF(E589=0," ",IF(D589="Hayır",VLOOKUP(H589,Katsayı!$A$1:$B$197,2),IF(D589="Evet",VLOOKUP(H589,Katsayı!$A$199:$B$235,2),0)))</f>
        <v xml:space="preserve"> </v>
      </c>
      <c r="N589" s="82" t="str">
        <f t="shared" si="92"/>
        <v xml:space="preserve"> </v>
      </c>
      <c r="O589" s="83" t="str">
        <f t="shared" si="93"/>
        <v xml:space="preserve"> </v>
      </c>
      <c r="P589" s="83" t="str">
        <f t="shared" si="99"/>
        <v xml:space="preserve"> </v>
      </c>
      <c r="Q589" s="83" t="str">
        <f t="shared" si="94"/>
        <v xml:space="preserve"> </v>
      </c>
      <c r="R589" s="82" t="str">
        <f t="shared" si="95"/>
        <v xml:space="preserve"> </v>
      </c>
      <c r="S589" s="82" t="str">
        <f t="shared" si="96"/>
        <v xml:space="preserve"> </v>
      </c>
      <c r="T589" s="84" t="str">
        <f t="shared" si="97"/>
        <v xml:space="preserve"> </v>
      </c>
      <c r="U589" s="77"/>
      <c r="V589" s="78"/>
      <c r="Z589" s="80"/>
      <c r="AA589" s="80"/>
      <c r="AB589" s="80"/>
    </row>
    <row r="590" spans="1:28" s="79" customFormat="1" ht="15" customHeight="1" x14ac:dyDescent="0.2">
      <c r="A590" s="46"/>
      <c r="B590" s="47"/>
      <c r="C590" s="48"/>
      <c r="D590" s="48"/>
      <c r="E590" s="58"/>
      <c r="F590" s="50"/>
      <c r="G590" s="94" t="str">
        <f t="shared" si="90"/>
        <v xml:space="preserve"> </v>
      </c>
      <c r="H590" s="88" t="str">
        <f t="shared" si="91"/>
        <v xml:space="preserve"> </v>
      </c>
      <c r="I590" s="90"/>
      <c r="J590" s="81"/>
      <c r="K590" s="51"/>
      <c r="L590" s="96" t="str">
        <f t="shared" si="98"/>
        <v xml:space="preserve"> </v>
      </c>
      <c r="M590" s="64" t="str">
        <f>IF(E590=0," ",IF(D590="Hayır",VLOOKUP(H590,Katsayı!$A$1:$B$197,2),IF(D590="Evet",VLOOKUP(H590,Katsayı!$A$199:$B$235,2),0)))</f>
        <v xml:space="preserve"> </v>
      </c>
      <c r="N590" s="82" t="str">
        <f t="shared" si="92"/>
        <v xml:space="preserve"> </v>
      </c>
      <c r="O590" s="83" t="str">
        <f t="shared" si="93"/>
        <v xml:space="preserve"> </v>
      </c>
      <c r="P590" s="83" t="str">
        <f t="shared" si="99"/>
        <v xml:space="preserve"> </v>
      </c>
      <c r="Q590" s="83" t="str">
        <f t="shared" si="94"/>
        <v xml:space="preserve"> </v>
      </c>
      <c r="R590" s="82" t="str">
        <f t="shared" si="95"/>
        <v xml:space="preserve"> </v>
      </c>
      <c r="S590" s="82" t="str">
        <f t="shared" si="96"/>
        <v xml:space="preserve"> </v>
      </c>
      <c r="T590" s="84" t="str">
        <f t="shared" si="97"/>
        <v xml:space="preserve"> </v>
      </c>
      <c r="U590" s="77"/>
      <c r="V590" s="78"/>
      <c r="Z590" s="80"/>
      <c r="AA590" s="80"/>
      <c r="AB590" s="80"/>
    </row>
    <row r="591" spans="1:28" s="79" customFormat="1" ht="15" customHeight="1" x14ac:dyDescent="0.2">
      <c r="A591" s="46"/>
      <c r="B591" s="47"/>
      <c r="C591" s="48"/>
      <c r="D591" s="48"/>
      <c r="E591" s="58"/>
      <c r="F591" s="50"/>
      <c r="G591" s="94" t="str">
        <f t="shared" si="90"/>
        <v xml:space="preserve"> </v>
      </c>
      <c r="H591" s="88" t="str">
        <f t="shared" si="91"/>
        <v xml:space="preserve"> </v>
      </c>
      <c r="I591" s="90"/>
      <c r="J591" s="81"/>
      <c r="K591" s="51"/>
      <c r="L591" s="96" t="str">
        <f t="shared" si="98"/>
        <v xml:space="preserve"> </v>
      </c>
      <c r="M591" s="64" t="str">
        <f>IF(E591=0," ",IF(D591="Hayır",VLOOKUP(H591,Katsayı!$A$1:$B$197,2),IF(D591="Evet",VLOOKUP(H591,Katsayı!$A$199:$B$235,2),0)))</f>
        <v xml:space="preserve"> </v>
      </c>
      <c r="N591" s="82" t="str">
        <f t="shared" si="92"/>
        <v xml:space="preserve"> </v>
      </c>
      <c r="O591" s="83" t="str">
        <f t="shared" si="93"/>
        <v xml:space="preserve"> </v>
      </c>
      <c r="P591" s="83" t="str">
        <f t="shared" si="99"/>
        <v xml:space="preserve"> </v>
      </c>
      <c r="Q591" s="83" t="str">
        <f t="shared" si="94"/>
        <v xml:space="preserve"> </v>
      </c>
      <c r="R591" s="82" t="str">
        <f t="shared" si="95"/>
        <v xml:space="preserve"> </v>
      </c>
      <c r="S591" s="82" t="str">
        <f t="shared" si="96"/>
        <v xml:space="preserve"> </v>
      </c>
      <c r="T591" s="84" t="str">
        <f t="shared" si="97"/>
        <v xml:space="preserve"> </v>
      </c>
      <c r="U591" s="77"/>
      <c r="V591" s="78"/>
      <c r="Z591" s="80"/>
      <c r="AA591" s="80"/>
      <c r="AB591" s="80"/>
    </row>
    <row r="592" spans="1:28" s="79" customFormat="1" ht="15" customHeight="1" x14ac:dyDescent="0.2">
      <c r="A592" s="46"/>
      <c r="B592" s="47"/>
      <c r="C592" s="48"/>
      <c r="D592" s="48"/>
      <c r="E592" s="58"/>
      <c r="F592" s="50"/>
      <c r="G592" s="94" t="str">
        <f t="shared" si="90"/>
        <v xml:space="preserve"> </v>
      </c>
      <c r="H592" s="88" t="str">
        <f t="shared" si="91"/>
        <v xml:space="preserve"> </v>
      </c>
      <c r="I592" s="90"/>
      <c r="J592" s="81"/>
      <c r="K592" s="51"/>
      <c r="L592" s="96" t="str">
        <f t="shared" si="98"/>
        <v xml:space="preserve"> </v>
      </c>
      <c r="M592" s="64" t="str">
        <f>IF(E592=0," ",IF(D592="Hayır",VLOOKUP(H592,Katsayı!$A$1:$B$197,2),IF(D592="Evet",VLOOKUP(H592,Katsayı!$A$199:$B$235,2),0)))</f>
        <v xml:space="preserve"> </v>
      </c>
      <c r="N592" s="82" t="str">
        <f t="shared" si="92"/>
        <v xml:space="preserve"> </v>
      </c>
      <c r="O592" s="83" t="str">
        <f t="shared" si="93"/>
        <v xml:space="preserve"> </v>
      </c>
      <c r="P592" s="83" t="str">
        <f t="shared" si="99"/>
        <v xml:space="preserve"> </v>
      </c>
      <c r="Q592" s="83" t="str">
        <f t="shared" si="94"/>
        <v xml:space="preserve"> </v>
      </c>
      <c r="R592" s="82" t="str">
        <f t="shared" si="95"/>
        <v xml:space="preserve"> </v>
      </c>
      <c r="S592" s="82" t="str">
        <f t="shared" si="96"/>
        <v xml:space="preserve"> </v>
      </c>
      <c r="T592" s="84" t="str">
        <f t="shared" si="97"/>
        <v xml:space="preserve"> </v>
      </c>
      <c r="U592" s="77"/>
      <c r="V592" s="78"/>
      <c r="Z592" s="80"/>
      <c r="AA592" s="80"/>
      <c r="AB592" s="80"/>
    </row>
    <row r="593" spans="1:28" s="79" customFormat="1" ht="15" customHeight="1" x14ac:dyDescent="0.2">
      <c r="A593" s="46"/>
      <c r="B593" s="47"/>
      <c r="C593" s="48"/>
      <c r="D593" s="48"/>
      <c r="E593" s="58"/>
      <c r="F593" s="50"/>
      <c r="G593" s="94" t="str">
        <f t="shared" si="90"/>
        <v xml:space="preserve"> </v>
      </c>
      <c r="H593" s="88" t="str">
        <f t="shared" si="91"/>
        <v xml:space="preserve"> </v>
      </c>
      <c r="I593" s="90"/>
      <c r="J593" s="81"/>
      <c r="K593" s="51"/>
      <c r="L593" s="96" t="str">
        <f t="shared" si="98"/>
        <v xml:space="preserve"> </v>
      </c>
      <c r="M593" s="64" t="str">
        <f>IF(E593=0," ",IF(D593="Hayır",VLOOKUP(H593,Katsayı!$A$1:$B$197,2),IF(D593="Evet",VLOOKUP(H593,Katsayı!$A$199:$B$235,2),0)))</f>
        <v xml:space="preserve"> </v>
      </c>
      <c r="N593" s="82" t="str">
        <f t="shared" si="92"/>
        <v xml:space="preserve"> </v>
      </c>
      <c r="O593" s="83" t="str">
        <f t="shared" si="93"/>
        <v xml:space="preserve"> </v>
      </c>
      <c r="P593" s="83" t="str">
        <f t="shared" si="99"/>
        <v xml:space="preserve"> </v>
      </c>
      <c r="Q593" s="83" t="str">
        <f t="shared" si="94"/>
        <v xml:space="preserve"> </v>
      </c>
      <c r="R593" s="82" t="str">
        <f t="shared" si="95"/>
        <v xml:space="preserve"> </v>
      </c>
      <c r="S593" s="82" t="str">
        <f t="shared" si="96"/>
        <v xml:space="preserve"> </v>
      </c>
      <c r="T593" s="84" t="str">
        <f t="shared" si="97"/>
        <v xml:space="preserve"> </v>
      </c>
      <c r="U593" s="77"/>
      <c r="V593" s="78"/>
      <c r="Z593" s="80"/>
      <c r="AA593" s="80"/>
      <c r="AB593" s="80"/>
    </row>
    <row r="594" spans="1:28" s="79" customFormat="1" ht="15" customHeight="1" x14ac:dyDescent="0.2">
      <c r="A594" s="46"/>
      <c r="B594" s="47"/>
      <c r="C594" s="48"/>
      <c r="D594" s="48"/>
      <c r="E594" s="58"/>
      <c r="F594" s="50"/>
      <c r="G594" s="94" t="str">
        <f t="shared" si="90"/>
        <v xml:space="preserve"> </v>
      </c>
      <c r="H594" s="88" t="str">
        <f t="shared" si="91"/>
        <v xml:space="preserve"> </v>
      </c>
      <c r="I594" s="90"/>
      <c r="J594" s="81"/>
      <c r="K594" s="51"/>
      <c r="L594" s="96" t="str">
        <f t="shared" si="98"/>
        <v xml:space="preserve"> </v>
      </c>
      <c r="M594" s="64" t="str">
        <f>IF(E594=0," ",IF(D594="Hayır",VLOOKUP(H594,Katsayı!$A$1:$B$197,2),IF(D594="Evet",VLOOKUP(H594,Katsayı!$A$199:$B$235,2),0)))</f>
        <v xml:space="preserve"> </v>
      </c>
      <c r="N594" s="82" t="str">
        <f t="shared" si="92"/>
        <v xml:space="preserve"> </v>
      </c>
      <c r="O594" s="83" t="str">
        <f t="shared" si="93"/>
        <v xml:space="preserve"> </v>
      </c>
      <c r="P594" s="83" t="str">
        <f t="shared" si="99"/>
        <v xml:space="preserve"> </v>
      </c>
      <c r="Q594" s="83" t="str">
        <f t="shared" si="94"/>
        <v xml:space="preserve"> </v>
      </c>
      <c r="R594" s="82" t="str">
        <f t="shared" si="95"/>
        <v xml:space="preserve"> </v>
      </c>
      <c r="S594" s="82" t="str">
        <f t="shared" si="96"/>
        <v xml:space="preserve"> </v>
      </c>
      <c r="T594" s="84" t="str">
        <f t="shared" si="97"/>
        <v xml:space="preserve"> </v>
      </c>
      <c r="U594" s="77"/>
      <c r="V594" s="78"/>
      <c r="Z594" s="80"/>
      <c r="AA594" s="80"/>
      <c r="AB594" s="80"/>
    </row>
    <row r="595" spans="1:28" s="79" customFormat="1" ht="15" customHeight="1" x14ac:dyDescent="0.2">
      <c r="A595" s="46"/>
      <c r="B595" s="47"/>
      <c r="C595" s="48"/>
      <c r="D595" s="48"/>
      <c r="E595" s="58"/>
      <c r="F595" s="50"/>
      <c r="G595" s="94" t="str">
        <f t="shared" si="90"/>
        <v xml:space="preserve"> </v>
      </c>
      <c r="H595" s="88" t="str">
        <f t="shared" si="91"/>
        <v xml:space="preserve"> </v>
      </c>
      <c r="I595" s="90"/>
      <c r="J595" s="81"/>
      <c r="K595" s="51"/>
      <c r="L595" s="96" t="str">
        <f t="shared" si="98"/>
        <v xml:space="preserve"> </v>
      </c>
      <c r="M595" s="64" t="str">
        <f>IF(E595=0," ",IF(D595="Hayır",VLOOKUP(H595,Katsayı!$A$1:$B$197,2),IF(D595="Evet",VLOOKUP(H595,Katsayı!$A$199:$B$235,2),0)))</f>
        <v xml:space="preserve"> </v>
      </c>
      <c r="N595" s="82" t="str">
        <f t="shared" si="92"/>
        <v xml:space="preserve"> </v>
      </c>
      <c r="O595" s="83" t="str">
        <f t="shared" si="93"/>
        <v xml:space="preserve"> </v>
      </c>
      <c r="P595" s="83" t="str">
        <f t="shared" si="99"/>
        <v xml:space="preserve"> </v>
      </c>
      <c r="Q595" s="83" t="str">
        <f t="shared" si="94"/>
        <v xml:space="preserve"> </v>
      </c>
      <c r="R595" s="82" t="str">
        <f t="shared" si="95"/>
        <v xml:space="preserve"> </v>
      </c>
      <c r="S595" s="82" t="str">
        <f t="shared" si="96"/>
        <v xml:space="preserve"> </v>
      </c>
      <c r="T595" s="84" t="str">
        <f t="shared" si="97"/>
        <v xml:space="preserve"> </v>
      </c>
      <c r="U595" s="77"/>
      <c r="V595" s="78"/>
      <c r="Z595" s="80"/>
      <c r="AA595" s="80"/>
      <c r="AB595" s="80"/>
    </row>
    <row r="596" spans="1:28" s="79" customFormat="1" ht="15" customHeight="1" x14ac:dyDescent="0.2">
      <c r="A596" s="46"/>
      <c r="B596" s="47"/>
      <c r="C596" s="48"/>
      <c r="D596" s="48"/>
      <c r="E596" s="58"/>
      <c r="F596" s="50"/>
      <c r="G596" s="94" t="str">
        <f t="shared" si="90"/>
        <v xml:space="preserve"> </v>
      </c>
      <c r="H596" s="88" t="str">
        <f t="shared" si="91"/>
        <v xml:space="preserve"> </v>
      </c>
      <c r="I596" s="90"/>
      <c r="J596" s="81"/>
      <c r="K596" s="51"/>
      <c r="L596" s="96" t="str">
        <f t="shared" si="98"/>
        <v xml:space="preserve"> </v>
      </c>
      <c r="M596" s="64" t="str">
        <f>IF(E596=0," ",IF(D596="Hayır",VLOOKUP(H596,Katsayı!$A$1:$B$197,2),IF(D596="Evet",VLOOKUP(H596,Katsayı!$A$199:$B$235,2),0)))</f>
        <v xml:space="preserve"> </v>
      </c>
      <c r="N596" s="82" t="str">
        <f t="shared" si="92"/>
        <v xml:space="preserve"> </v>
      </c>
      <c r="O596" s="83" t="str">
        <f t="shared" si="93"/>
        <v xml:space="preserve"> </v>
      </c>
      <c r="P596" s="83" t="str">
        <f t="shared" si="99"/>
        <v xml:space="preserve"> </v>
      </c>
      <c r="Q596" s="83" t="str">
        <f t="shared" si="94"/>
        <v xml:space="preserve"> </v>
      </c>
      <c r="R596" s="82" t="str">
        <f t="shared" si="95"/>
        <v xml:space="preserve"> </v>
      </c>
      <c r="S596" s="82" t="str">
        <f t="shared" si="96"/>
        <v xml:space="preserve"> </v>
      </c>
      <c r="T596" s="84" t="str">
        <f t="shared" si="97"/>
        <v xml:space="preserve"> </v>
      </c>
      <c r="U596" s="77"/>
      <c r="V596" s="78"/>
      <c r="Z596" s="80"/>
      <c r="AA596" s="80"/>
      <c r="AB596" s="80"/>
    </row>
    <row r="597" spans="1:28" s="79" customFormat="1" ht="15" customHeight="1" x14ac:dyDescent="0.2">
      <c r="A597" s="46"/>
      <c r="B597" s="47"/>
      <c r="C597" s="48"/>
      <c r="D597" s="48"/>
      <c r="E597" s="58"/>
      <c r="F597" s="49"/>
      <c r="G597" s="94" t="str">
        <f t="shared" si="90"/>
        <v xml:space="preserve"> </v>
      </c>
      <c r="H597" s="88" t="str">
        <f t="shared" si="91"/>
        <v xml:space="preserve"> </v>
      </c>
      <c r="I597" s="90"/>
      <c r="J597" s="81"/>
      <c r="K597" s="51"/>
      <c r="L597" s="96" t="str">
        <f t="shared" si="98"/>
        <v xml:space="preserve"> </v>
      </c>
      <c r="M597" s="64" t="str">
        <f>IF(E597=0," ",IF(D597="Hayır",VLOOKUP(H597,Katsayı!$A$1:$B$197,2),IF(D597="Evet",VLOOKUP(H597,Katsayı!$A$199:$B$235,2),0)))</f>
        <v xml:space="preserve"> </v>
      </c>
      <c r="N597" s="82" t="str">
        <f t="shared" si="92"/>
        <v xml:space="preserve"> </v>
      </c>
      <c r="O597" s="83" t="str">
        <f t="shared" si="93"/>
        <v xml:space="preserve"> </v>
      </c>
      <c r="P597" s="83" t="str">
        <f t="shared" si="99"/>
        <v xml:space="preserve"> </v>
      </c>
      <c r="Q597" s="83" t="str">
        <f t="shared" si="94"/>
        <v xml:space="preserve"> </v>
      </c>
      <c r="R597" s="82" t="str">
        <f t="shared" si="95"/>
        <v xml:space="preserve"> </v>
      </c>
      <c r="S597" s="82" t="str">
        <f t="shared" si="96"/>
        <v xml:space="preserve"> </v>
      </c>
      <c r="T597" s="84" t="str">
        <f t="shared" si="97"/>
        <v xml:space="preserve"> </v>
      </c>
      <c r="U597" s="77"/>
      <c r="V597" s="78"/>
      <c r="Z597" s="80"/>
      <c r="AA597" s="80"/>
      <c r="AB597" s="80"/>
    </row>
    <row r="598" spans="1:28" s="79" customFormat="1" ht="15" customHeight="1" x14ac:dyDescent="0.2">
      <c r="A598" s="46"/>
      <c r="B598" s="47"/>
      <c r="C598" s="48"/>
      <c r="D598" s="48"/>
      <c r="E598" s="58"/>
      <c r="F598" s="49"/>
      <c r="G598" s="94" t="str">
        <f t="shared" si="90"/>
        <v xml:space="preserve"> </v>
      </c>
      <c r="H598" s="88" t="str">
        <f t="shared" si="91"/>
        <v xml:space="preserve"> </v>
      </c>
      <c r="I598" s="90"/>
      <c r="J598" s="81"/>
      <c r="K598" s="51"/>
      <c r="L598" s="96" t="str">
        <f t="shared" si="98"/>
        <v xml:space="preserve"> </v>
      </c>
      <c r="M598" s="64" t="str">
        <f>IF(E598=0," ",IF(D598="Hayır",VLOOKUP(H598,Katsayı!$A$1:$B$197,2),IF(D598="Evet",VLOOKUP(H598,Katsayı!$A$199:$B$235,2),0)))</f>
        <v xml:space="preserve"> </v>
      </c>
      <c r="N598" s="82" t="str">
        <f t="shared" si="92"/>
        <v xml:space="preserve"> </v>
      </c>
      <c r="O598" s="83" t="str">
        <f t="shared" si="93"/>
        <v xml:space="preserve"> </v>
      </c>
      <c r="P598" s="83" t="str">
        <f t="shared" si="99"/>
        <v xml:space="preserve"> </v>
      </c>
      <c r="Q598" s="83" t="str">
        <f t="shared" si="94"/>
        <v xml:space="preserve"> </v>
      </c>
      <c r="R598" s="82" t="str">
        <f t="shared" si="95"/>
        <v xml:space="preserve"> </v>
      </c>
      <c r="S598" s="82" t="str">
        <f t="shared" si="96"/>
        <v xml:space="preserve"> </v>
      </c>
      <c r="T598" s="84" t="str">
        <f t="shared" si="97"/>
        <v xml:space="preserve"> </v>
      </c>
      <c r="U598" s="77"/>
      <c r="V598" s="78"/>
      <c r="Z598" s="80"/>
      <c r="AA598" s="80"/>
      <c r="AB598" s="80"/>
    </row>
    <row r="599" spans="1:28" s="79" customFormat="1" ht="15" customHeight="1" x14ac:dyDescent="0.2">
      <c r="A599" s="46"/>
      <c r="B599" s="85"/>
      <c r="C599" s="48"/>
      <c r="D599" s="48"/>
      <c r="E599" s="86"/>
      <c r="F599" s="49"/>
      <c r="G599" s="94" t="str">
        <f t="shared" si="90"/>
        <v xml:space="preserve"> </v>
      </c>
      <c r="H599" s="88" t="str">
        <f t="shared" si="91"/>
        <v xml:space="preserve"> </v>
      </c>
      <c r="I599" s="90"/>
      <c r="J599" s="87"/>
      <c r="K599" s="51"/>
      <c r="L599" s="96" t="str">
        <f t="shared" si="98"/>
        <v xml:space="preserve"> </v>
      </c>
      <c r="M599" s="64" t="str">
        <f>IF(E599=0," ",IF(D599="Hayır",VLOOKUP(H599,Katsayı!$A$1:$B$197,2),IF(D599="Evet",VLOOKUP(H599,Katsayı!$A$199:$B$235,2),0)))</f>
        <v xml:space="preserve"> </v>
      </c>
      <c r="N599" s="82" t="str">
        <f t="shared" si="92"/>
        <v xml:space="preserve"> </v>
      </c>
      <c r="O599" s="83" t="str">
        <f t="shared" si="93"/>
        <v xml:space="preserve"> </v>
      </c>
      <c r="P599" s="83" t="str">
        <f t="shared" si="99"/>
        <v xml:space="preserve"> </v>
      </c>
      <c r="Q599" s="83" t="str">
        <f t="shared" si="94"/>
        <v xml:space="preserve"> </v>
      </c>
      <c r="R599" s="82" t="str">
        <f t="shared" si="95"/>
        <v xml:space="preserve"> </v>
      </c>
      <c r="S599" s="82" t="str">
        <f t="shared" si="96"/>
        <v xml:space="preserve"> </v>
      </c>
      <c r="T599" s="84" t="str">
        <f t="shared" si="97"/>
        <v xml:space="preserve"> </v>
      </c>
      <c r="U599" s="77"/>
      <c r="V599" s="78"/>
      <c r="Z599" s="80"/>
      <c r="AA599" s="80"/>
      <c r="AB599" s="80"/>
    </row>
    <row r="600" spans="1:28" s="79" customFormat="1" ht="15" customHeight="1" x14ac:dyDescent="0.2">
      <c r="A600" s="46"/>
      <c r="B600" s="85"/>
      <c r="C600" s="48"/>
      <c r="D600" s="48"/>
      <c r="E600" s="86"/>
      <c r="F600" s="49"/>
      <c r="G600" s="94" t="str">
        <f t="shared" si="90"/>
        <v xml:space="preserve"> </v>
      </c>
      <c r="H600" s="88" t="str">
        <f t="shared" si="91"/>
        <v xml:space="preserve"> </v>
      </c>
      <c r="I600" s="90"/>
      <c r="J600" s="87"/>
      <c r="K600" s="51"/>
      <c r="L600" s="96" t="str">
        <f t="shared" si="98"/>
        <v xml:space="preserve"> </v>
      </c>
      <c r="M600" s="64" t="str">
        <f>IF(E600=0," ",IF(D600="Hayır",VLOOKUP(H600,Katsayı!$A$1:$B$197,2),IF(D600="Evet",VLOOKUP(H600,Katsayı!$A$199:$B$235,2),0)))</f>
        <v xml:space="preserve"> </v>
      </c>
      <c r="N600" s="82" t="str">
        <f t="shared" si="92"/>
        <v xml:space="preserve"> </v>
      </c>
      <c r="O600" s="83" t="str">
        <f t="shared" si="93"/>
        <v xml:space="preserve"> </v>
      </c>
      <c r="P600" s="83" t="str">
        <f t="shared" si="99"/>
        <v xml:space="preserve"> </v>
      </c>
      <c r="Q600" s="83" t="str">
        <f t="shared" si="94"/>
        <v xml:space="preserve"> </v>
      </c>
      <c r="R600" s="82" t="str">
        <f t="shared" si="95"/>
        <v xml:space="preserve"> </v>
      </c>
      <c r="S600" s="82" t="str">
        <f t="shared" si="96"/>
        <v xml:space="preserve"> </v>
      </c>
      <c r="T600" s="84" t="str">
        <f t="shared" si="97"/>
        <v xml:space="preserve"> </v>
      </c>
      <c r="U600" s="77"/>
      <c r="V600" s="78"/>
      <c r="Z600" s="80"/>
      <c r="AA600" s="80"/>
      <c r="AB600" s="80"/>
    </row>
    <row r="601" spans="1:28" s="79" customFormat="1" ht="15" customHeight="1" x14ac:dyDescent="0.2">
      <c r="A601" s="46"/>
      <c r="B601" s="85"/>
      <c r="C601" s="48"/>
      <c r="D601" s="48"/>
      <c r="E601" s="86"/>
      <c r="F601" s="49"/>
      <c r="G601" s="94" t="str">
        <f t="shared" si="90"/>
        <v xml:space="preserve"> </v>
      </c>
      <c r="H601" s="88" t="str">
        <f t="shared" si="91"/>
        <v xml:space="preserve"> </v>
      </c>
      <c r="I601" s="90"/>
      <c r="J601" s="87"/>
      <c r="K601" s="51"/>
      <c r="L601" s="96" t="str">
        <f t="shared" si="98"/>
        <v xml:space="preserve"> </v>
      </c>
      <c r="M601" s="64" t="str">
        <f>IF(E601=0," ",IF(D601="Hayır",VLOOKUP(H601,Katsayı!$A$1:$B$197,2),IF(D601="Evet",VLOOKUP(H601,Katsayı!$A$199:$B$235,2),0)))</f>
        <v xml:space="preserve"> </v>
      </c>
      <c r="N601" s="82" t="str">
        <f t="shared" si="92"/>
        <v xml:space="preserve"> </v>
      </c>
      <c r="O601" s="83" t="str">
        <f t="shared" si="93"/>
        <v xml:space="preserve"> </v>
      </c>
      <c r="P601" s="83" t="str">
        <f t="shared" si="99"/>
        <v xml:space="preserve"> </v>
      </c>
      <c r="Q601" s="83" t="str">
        <f t="shared" si="94"/>
        <v xml:space="preserve"> </v>
      </c>
      <c r="R601" s="82" t="str">
        <f t="shared" si="95"/>
        <v xml:space="preserve"> </v>
      </c>
      <c r="S601" s="82" t="str">
        <f t="shared" si="96"/>
        <v xml:space="preserve"> </v>
      </c>
      <c r="T601" s="84" t="str">
        <f t="shared" si="97"/>
        <v xml:space="preserve"> </v>
      </c>
      <c r="U601" s="77"/>
      <c r="V601" s="78"/>
      <c r="Z601" s="80"/>
      <c r="AA601" s="80"/>
      <c r="AB601" s="80"/>
    </row>
    <row r="602" spans="1:28" s="79" customFormat="1" ht="15" customHeight="1" x14ac:dyDescent="0.2">
      <c r="A602" s="46"/>
      <c r="B602" s="85"/>
      <c r="C602" s="48"/>
      <c r="D602" s="48"/>
      <c r="E602" s="86"/>
      <c r="F602" s="49"/>
      <c r="G602" s="94" t="str">
        <f t="shared" si="90"/>
        <v xml:space="preserve"> </v>
      </c>
      <c r="H602" s="88" t="str">
        <f t="shared" si="91"/>
        <v xml:space="preserve"> </v>
      </c>
      <c r="I602" s="90"/>
      <c r="J602" s="87"/>
      <c r="K602" s="51"/>
      <c r="L602" s="96" t="str">
        <f t="shared" si="98"/>
        <v xml:space="preserve"> </v>
      </c>
      <c r="M602" s="64" t="str">
        <f>IF(E602=0," ",IF(D602="Hayır",VLOOKUP(H602,Katsayı!$A$1:$B$197,2),IF(D602="Evet",VLOOKUP(H602,Katsayı!$A$199:$B$235,2),0)))</f>
        <v xml:space="preserve"> </v>
      </c>
      <c r="N602" s="82" t="str">
        <f t="shared" si="92"/>
        <v xml:space="preserve"> </v>
      </c>
      <c r="O602" s="83" t="str">
        <f t="shared" si="93"/>
        <v xml:space="preserve"> </v>
      </c>
      <c r="P602" s="83" t="str">
        <f t="shared" si="99"/>
        <v xml:space="preserve"> </v>
      </c>
      <c r="Q602" s="83" t="str">
        <f t="shared" si="94"/>
        <v xml:space="preserve"> </v>
      </c>
      <c r="R602" s="82" t="str">
        <f t="shared" si="95"/>
        <v xml:space="preserve"> </v>
      </c>
      <c r="S602" s="82" t="str">
        <f t="shared" si="96"/>
        <v xml:space="preserve"> </v>
      </c>
      <c r="T602" s="84" t="str">
        <f t="shared" si="97"/>
        <v xml:space="preserve"> </v>
      </c>
      <c r="U602" s="77"/>
      <c r="V602" s="78"/>
      <c r="Z602" s="80"/>
      <c r="AA602" s="80"/>
      <c r="AB602" s="80"/>
    </row>
    <row r="603" spans="1:28" s="79" customFormat="1" ht="15" customHeight="1" x14ac:dyDescent="0.2">
      <c r="A603" s="46"/>
      <c r="B603" s="85"/>
      <c r="C603" s="48"/>
      <c r="D603" s="48"/>
      <c r="E603" s="86"/>
      <c r="F603" s="49"/>
      <c r="G603" s="94" t="str">
        <f t="shared" si="90"/>
        <v xml:space="preserve"> </v>
      </c>
      <c r="H603" s="88" t="str">
        <f t="shared" si="91"/>
        <v xml:space="preserve"> </v>
      </c>
      <c r="I603" s="90"/>
      <c r="J603" s="87"/>
      <c r="K603" s="51"/>
      <c r="L603" s="96" t="str">
        <f t="shared" si="98"/>
        <v xml:space="preserve"> </v>
      </c>
      <c r="M603" s="64" t="str">
        <f>IF(E603=0," ",IF(D603="Hayır",VLOOKUP(H603,Katsayı!$A$1:$B$197,2),IF(D603="Evet",VLOOKUP(H603,Katsayı!$A$199:$B$235,2),0)))</f>
        <v xml:space="preserve"> </v>
      </c>
      <c r="N603" s="82" t="str">
        <f t="shared" si="92"/>
        <v xml:space="preserve"> </v>
      </c>
      <c r="O603" s="83" t="str">
        <f t="shared" si="93"/>
        <v xml:space="preserve"> </v>
      </c>
      <c r="P603" s="83" t="str">
        <f t="shared" si="99"/>
        <v xml:space="preserve"> </v>
      </c>
      <c r="Q603" s="83" t="str">
        <f t="shared" si="94"/>
        <v xml:space="preserve"> </v>
      </c>
      <c r="R603" s="82" t="str">
        <f t="shared" si="95"/>
        <v xml:space="preserve"> </v>
      </c>
      <c r="S603" s="82" t="str">
        <f t="shared" si="96"/>
        <v xml:space="preserve"> </v>
      </c>
      <c r="T603" s="84" t="str">
        <f t="shared" si="97"/>
        <v xml:space="preserve"> </v>
      </c>
      <c r="U603" s="77"/>
      <c r="V603" s="78"/>
      <c r="Z603" s="80"/>
      <c r="AA603" s="80"/>
      <c r="AB603" s="80"/>
    </row>
    <row r="604" spans="1:28" s="79" customFormat="1" ht="15" customHeight="1" x14ac:dyDescent="0.2">
      <c r="A604" s="46"/>
      <c r="B604" s="85"/>
      <c r="C604" s="48"/>
      <c r="D604" s="48"/>
      <c r="E604" s="86"/>
      <c r="F604" s="49"/>
      <c r="G604" s="94" t="str">
        <f t="shared" si="90"/>
        <v xml:space="preserve"> </v>
      </c>
      <c r="H604" s="88" t="str">
        <f t="shared" si="91"/>
        <v xml:space="preserve"> </v>
      </c>
      <c r="I604" s="90"/>
      <c r="J604" s="87"/>
      <c r="K604" s="51"/>
      <c r="L604" s="96" t="str">
        <f t="shared" si="98"/>
        <v xml:space="preserve"> </v>
      </c>
      <c r="M604" s="64" t="str">
        <f>IF(E604=0," ",IF(D604="Hayır",VLOOKUP(H604,Katsayı!$A$1:$B$197,2),IF(D604="Evet",VLOOKUP(H604,Katsayı!$A$199:$B$235,2),0)))</f>
        <v xml:space="preserve"> </v>
      </c>
      <c r="N604" s="82" t="str">
        <f t="shared" si="92"/>
        <v xml:space="preserve"> </v>
      </c>
      <c r="O604" s="83" t="str">
        <f t="shared" si="93"/>
        <v xml:space="preserve"> </v>
      </c>
      <c r="P604" s="83" t="str">
        <f t="shared" si="99"/>
        <v xml:space="preserve"> </v>
      </c>
      <c r="Q604" s="83" t="str">
        <f t="shared" si="94"/>
        <v xml:space="preserve"> </v>
      </c>
      <c r="R604" s="82" t="str">
        <f t="shared" si="95"/>
        <v xml:space="preserve"> </v>
      </c>
      <c r="S604" s="82" t="str">
        <f t="shared" si="96"/>
        <v xml:space="preserve"> </v>
      </c>
      <c r="T604" s="84" t="str">
        <f t="shared" si="97"/>
        <v xml:space="preserve"> </v>
      </c>
      <c r="U604" s="77"/>
      <c r="V604" s="78"/>
      <c r="Z604" s="80"/>
      <c r="AA604" s="80"/>
      <c r="AB604" s="80"/>
    </row>
    <row r="605" spans="1:28" s="79" customFormat="1" ht="15" customHeight="1" x14ac:dyDescent="0.2">
      <c r="A605" s="46"/>
      <c r="B605" s="47"/>
      <c r="C605" s="48"/>
      <c r="D605" s="48"/>
      <c r="E605" s="58"/>
      <c r="F605" s="49"/>
      <c r="G605" s="94" t="str">
        <f t="shared" si="90"/>
        <v xml:space="preserve"> </v>
      </c>
      <c r="H605" s="88" t="str">
        <f t="shared" si="91"/>
        <v xml:space="preserve"> </v>
      </c>
      <c r="I605" s="90"/>
      <c r="J605" s="81"/>
      <c r="K605" s="51"/>
      <c r="L605" s="96" t="str">
        <f t="shared" si="98"/>
        <v xml:space="preserve"> </v>
      </c>
      <c r="M605" s="64" t="str">
        <f>IF(E605=0," ",IF(D605="Hayır",VLOOKUP(H605,Katsayı!$A$1:$B$197,2),IF(D605="Evet",VLOOKUP(H605,Katsayı!$A$199:$B$235,2),0)))</f>
        <v xml:space="preserve"> </v>
      </c>
      <c r="N605" s="82" t="str">
        <f t="shared" si="92"/>
        <v xml:space="preserve"> </v>
      </c>
      <c r="O605" s="83" t="str">
        <f t="shared" si="93"/>
        <v xml:space="preserve"> </v>
      </c>
      <c r="P605" s="83" t="str">
        <f t="shared" si="99"/>
        <v xml:space="preserve"> </v>
      </c>
      <c r="Q605" s="83" t="str">
        <f t="shared" si="94"/>
        <v xml:space="preserve"> </v>
      </c>
      <c r="R605" s="82" t="str">
        <f t="shared" si="95"/>
        <v xml:space="preserve"> </v>
      </c>
      <c r="S605" s="82" t="str">
        <f t="shared" si="96"/>
        <v xml:space="preserve"> </v>
      </c>
      <c r="T605" s="84" t="str">
        <f t="shared" si="97"/>
        <v xml:space="preserve"> </v>
      </c>
      <c r="U605" s="77"/>
      <c r="V605" s="78"/>
      <c r="Z605" s="80"/>
      <c r="AA605" s="80"/>
      <c r="AB605" s="80"/>
    </row>
    <row r="606" spans="1:28" s="79" customFormat="1" ht="15" customHeight="1" x14ac:dyDescent="0.2">
      <c r="A606" s="46"/>
      <c r="B606" s="47"/>
      <c r="C606" s="48"/>
      <c r="D606" s="48"/>
      <c r="E606" s="58"/>
      <c r="F606" s="49"/>
      <c r="G606" s="94" t="str">
        <f t="shared" si="90"/>
        <v xml:space="preserve"> </v>
      </c>
      <c r="H606" s="88" t="str">
        <f t="shared" si="91"/>
        <v xml:space="preserve"> </v>
      </c>
      <c r="I606" s="90"/>
      <c r="J606" s="81"/>
      <c r="K606" s="51"/>
      <c r="L606" s="96" t="str">
        <f t="shared" si="98"/>
        <v xml:space="preserve"> </v>
      </c>
      <c r="M606" s="64" t="str">
        <f>IF(E606=0," ",IF(D606="Hayır",VLOOKUP(H606,Katsayı!$A$1:$B$197,2),IF(D606="Evet",VLOOKUP(H606,Katsayı!$A$199:$B$235,2),0)))</f>
        <v xml:space="preserve"> </v>
      </c>
      <c r="N606" s="82" t="str">
        <f t="shared" si="92"/>
        <v xml:space="preserve"> </v>
      </c>
      <c r="O606" s="83" t="str">
        <f t="shared" si="93"/>
        <v xml:space="preserve"> </v>
      </c>
      <c r="P606" s="83" t="str">
        <f t="shared" si="99"/>
        <v xml:space="preserve"> </v>
      </c>
      <c r="Q606" s="83" t="str">
        <f t="shared" si="94"/>
        <v xml:space="preserve"> </v>
      </c>
      <c r="R606" s="82" t="str">
        <f t="shared" si="95"/>
        <v xml:space="preserve"> </v>
      </c>
      <c r="S606" s="82" t="str">
        <f t="shared" si="96"/>
        <v xml:space="preserve"> </v>
      </c>
      <c r="T606" s="84" t="str">
        <f t="shared" si="97"/>
        <v xml:space="preserve"> </v>
      </c>
      <c r="U606" s="77"/>
      <c r="V606" s="78"/>
      <c r="Z606" s="80"/>
      <c r="AA606" s="80"/>
      <c r="AB606" s="80"/>
    </row>
    <row r="607" spans="1:28" s="79" customFormat="1" ht="15" customHeight="1" x14ac:dyDescent="0.2">
      <c r="A607" s="46"/>
      <c r="B607" s="47"/>
      <c r="C607" s="48"/>
      <c r="D607" s="48"/>
      <c r="E607" s="58"/>
      <c r="F607" s="49"/>
      <c r="G607" s="94" t="str">
        <f t="shared" si="90"/>
        <v xml:space="preserve"> </v>
      </c>
      <c r="H607" s="88" t="str">
        <f t="shared" si="91"/>
        <v xml:space="preserve"> </v>
      </c>
      <c r="I607" s="90"/>
      <c r="J607" s="81"/>
      <c r="K607" s="51"/>
      <c r="L607" s="96" t="str">
        <f t="shared" si="98"/>
        <v xml:space="preserve"> </v>
      </c>
      <c r="M607" s="64" t="str">
        <f>IF(E607=0," ",IF(D607="Hayır",VLOOKUP(H607,Katsayı!$A$1:$B$197,2),IF(D607="Evet",VLOOKUP(H607,Katsayı!$A$199:$B$235,2),0)))</f>
        <v xml:space="preserve"> </v>
      </c>
      <c r="N607" s="82" t="str">
        <f t="shared" si="92"/>
        <v xml:space="preserve"> </v>
      </c>
      <c r="O607" s="83" t="str">
        <f t="shared" si="93"/>
        <v xml:space="preserve"> </v>
      </c>
      <c r="P607" s="83" t="str">
        <f t="shared" si="99"/>
        <v xml:space="preserve"> </v>
      </c>
      <c r="Q607" s="83" t="str">
        <f t="shared" si="94"/>
        <v xml:space="preserve"> </v>
      </c>
      <c r="R607" s="82" t="str">
        <f t="shared" si="95"/>
        <v xml:space="preserve"> </v>
      </c>
      <c r="S607" s="82" t="str">
        <f t="shared" si="96"/>
        <v xml:space="preserve"> </v>
      </c>
      <c r="T607" s="84" t="str">
        <f t="shared" si="97"/>
        <v xml:space="preserve"> </v>
      </c>
      <c r="U607" s="77"/>
      <c r="V607" s="78"/>
      <c r="Z607" s="80"/>
      <c r="AA607" s="80"/>
      <c r="AB607" s="80"/>
    </row>
    <row r="608" spans="1:28" s="79" customFormat="1" ht="15" customHeight="1" x14ac:dyDescent="0.2">
      <c r="A608" s="46"/>
      <c r="B608" s="47"/>
      <c r="C608" s="48"/>
      <c r="D608" s="48"/>
      <c r="E608" s="58"/>
      <c r="F608" s="49"/>
      <c r="G608" s="94" t="str">
        <f t="shared" si="90"/>
        <v xml:space="preserve"> </v>
      </c>
      <c r="H608" s="88" t="str">
        <f t="shared" si="91"/>
        <v xml:space="preserve"> </v>
      </c>
      <c r="I608" s="90"/>
      <c r="J608" s="81"/>
      <c r="K608" s="51"/>
      <c r="L608" s="96" t="str">
        <f t="shared" si="98"/>
        <v xml:space="preserve"> </v>
      </c>
      <c r="M608" s="64" t="str">
        <f>IF(E608=0," ",IF(D608="Hayır",VLOOKUP(H608,Katsayı!$A$1:$B$197,2),IF(D608="Evet",VLOOKUP(H608,Katsayı!$A$199:$B$235,2),0)))</f>
        <v xml:space="preserve"> </v>
      </c>
      <c r="N608" s="82" t="str">
        <f t="shared" si="92"/>
        <v xml:space="preserve"> </v>
      </c>
      <c r="O608" s="83" t="str">
        <f t="shared" si="93"/>
        <v xml:space="preserve"> </v>
      </c>
      <c r="P608" s="83" t="str">
        <f t="shared" si="99"/>
        <v xml:space="preserve"> </v>
      </c>
      <c r="Q608" s="83" t="str">
        <f t="shared" si="94"/>
        <v xml:space="preserve"> </v>
      </c>
      <c r="R608" s="82" t="str">
        <f t="shared" si="95"/>
        <v xml:space="preserve"> </v>
      </c>
      <c r="S608" s="82" t="str">
        <f t="shared" si="96"/>
        <v xml:space="preserve"> </v>
      </c>
      <c r="T608" s="84" t="str">
        <f t="shared" si="97"/>
        <v xml:space="preserve"> </v>
      </c>
      <c r="U608" s="77"/>
      <c r="V608" s="78"/>
      <c r="Z608" s="80"/>
      <c r="AA608" s="80"/>
      <c r="AB608" s="80"/>
    </row>
    <row r="609" spans="1:28" s="79" customFormat="1" ht="15" customHeight="1" x14ac:dyDescent="0.2">
      <c r="A609" s="46"/>
      <c r="B609" s="47"/>
      <c r="C609" s="48"/>
      <c r="D609" s="48"/>
      <c r="E609" s="58"/>
      <c r="F609" s="49"/>
      <c r="G609" s="94" t="str">
        <f t="shared" si="90"/>
        <v xml:space="preserve"> </v>
      </c>
      <c r="H609" s="88" t="str">
        <f t="shared" si="91"/>
        <v xml:space="preserve"> </v>
      </c>
      <c r="I609" s="90"/>
      <c r="J609" s="81"/>
      <c r="K609" s="51"/>
      <c r="L609" s="96" t="str">
        <f t="shared" si="98"/>
        <v xml:space="preserve"> </v>
      </c>
      <c r="M609" s="64" t="str">
        <f>IF(E609=0," ",IF(D609="Hayır",VLOOKUP(H609,Katsayı!$A$1:$B$197,2),IF(D609="Evet",VLOOKUP(H609,Katsayı!$A$199:$B$235,2),0)))</f>
        <v xml:space="preserve"> </v>
      </c>
      <c r="N609" s="82" t="str">
        <f t="shared" si="92"/>
        <v xml:space="preserve"> </v>
      </c>
      <c r="O609" s="83" t="str">
        <f t="shared" si="93"/>
        <v xml:space="preserve"> </v>
      </c>
      <c r="P609" s="83" t="str">
        <f t="shared" si="99"/>
        <v xml:space="preserve"> </v>
      </c>
      <c r="Q609" s="83" t="str">
        <f t="shared" si="94"/>
        <v xml:space="preserve"> </v>
      </c>
      <c r="R609" s="82" t="str">
        <f t="shared" si="95"/>
        <v xml:space="preserve"> </v>
      </c>
      <c r="S609" s="82" t="str">
        <f t="shared" si="96"/>
        <v xml:space="preserve"> </v>
      </c>
      <c r="T609" s="84" t="str">
        <f t="shared" si="97"/>
        <v xml:space="preserve"> </v>
      </c>
      <c r="U609" s="77"/>
      <c r="V609" s="78"/>
      <c r="Z609" s="80"/>
      <c r="AA609" s="80"/>
      <c r="AB609" s="80"/>
    </row>
    <row r="610" spans="1:28" s="79" customFormat="1" ht="15" customHeight="1" x14ac:dyDescent="0.2">
      <c r="A610" s="46"/>
      <c r="B610" s="47"/>
      <c r="C610" s="48"/>
      <c r="D610" s="48"/>
      <c r="E610" s="58"/>
      <c r="F610" s="49"/>
      <c r="G610" s="94" t="str">
        <f t="shared" si="90"/>
        <v xml:space="preserve"> </v>
      </c>
      <c r="H610" s="88" t="str">
        <f t="shared" si="91"/>
        <v xml:space="preserve"> </v>
      </c>
      <c r="I610" s="90"/>
      <c r="J610" s="81"/>
      <c r="K610" s="51"/>
      <c r="L610" s="96" t="str">
        <f t="shared" si="98"/>
        <v xml:space="preserve"> </v>
      </c>
      <c r="M610" s="64" t="str">
        <f>IF(E610=0," ",IF(D610="Hayır",VLOOKUP(H610,Katsayı!$A$1:$B$197,2),IF(D610="Evet",VLOOKUP(H610,Katsayı!$A$199:$B$235,2),0)))</f>
        <v xml:space="preserve"> </v>
      </c>
      <c r="N610" s="82" t="str">
        <f t="shared" si="92"/>
        <v xml:space="preserve"> </v>
      </c>
      <c r="O610" s="83" t="str">
        <f t="shared" si="93"/>
        <v xml:space="preserve"> </v>
      </c>
      <c r="P610" s="83" t="str">
        <f t="shared" si="99"/>
        <v xml:space="preserve"> </v>
      </c>
      <c r="Q610" s="83" t="str">
        <f t="shared" si="94"/>
        <v xml:space="preserve"> </v>
      </c>
      <c r="R610" s="82" t="str">
        <f t="shared" si="95"/>
        <v xml:space="preserve"> </v>
      </c>
      <c r="S610" s="82" t="str">
        <f t="shared" si="96"/>
        <v xml:space="preserve"> </v>
      </c>
      <c r="T610" s="84" t="str">
        <f t="shared" si="97"/>
        <v xml:space="preserve"> </v>
      </c>
      <c r="U610" s="77"/>
      <c r="V610" s="78"/>
      <c r="Z610" s="80"/>
      <c r="AA610" s="80"/>
      <c r="AB610" s="80"/>
    </row>
    <row r="611" spans="1:28" s="79" customFormat="1" ht="15" customHeight="1" x14ac:dyDescent="0.2">
      <c r="A611" s="46"/>
      <c r="B611" s="47"/>
      <c r="C611" s="48"/>
      <c r="D611" s="48"/>
      <c r="E611" s="58"/>
      <c r="F611" s="50"/>
      <c r="G611" s="94" t="str">
        <f t="shared" si="90"/>
        <v xml:space="preserve"> </v>
      </c>
      <c r="H611" s="88" t="str">
        <f t="shared" si="91"/>
        <v xml:space="preserve"> </v>
      </c>
      <c r="I611" s="90"/>
      <c r="J611" s="81"/>
      <c r="K611" s="51"/>
      <c r="L611" s="96" t="str">
        <f t="shared" si="98"/>
        <v xml:space="preserve"> </v>
      </c>
      <c r="M611" s="64" t="str">
        <f>IF(E611=0," ",IF(D611="Hayır",VLOOKUP(H611,Katsayı!$A$1:$B$197,2),IF(D611="Evet",VLOOKUP(H611,Katsayı!$A$199:$B$235,2),0)))</f>
        <v xml:space="preserve"> </v>
      </c>
      <c r="N611" s="82" t="str">
        <f t="shared" si="92"/>
        <v xml:space="preserve"> </v>
      </c>
      <c r="O611" s="83" t="str">
        <f t="shared" si="93"/>
        <v xml:space="preserve"> </v>
      </c>
      <c r="P611" s="83" t="str">
        <f t="shared" si="99"/>
        <v xml:space="preserve"> </v>
      </c>
      <c r="Q611" s="83" t="str">
        <f t="shared" si="94"/>
        <v xml:space="preserve"> </v>
      </c>
      <c r="R611" s="82" t="str">
        <f t="shared" si="95"/>
        <v xml:space="preserve"> </v>
      </c>
      <c r="S611" s="82" t="str">
        <f t="shared" si="96"/>
        <v xml:space="preserve"> </v>
      </c>
      <c r="T611" s="84" t="str">
        <f t="shared" si="97"/>
        <v xml:space="preserve"> </v>
      </c>
      <c r="U611" s="77"/>
      <c r="V611" s="78"/>
      <c r="Z611" s="80"/>
      <c r="AA611" s="80"/>
      <c r="AB611" s="80"/>
    </row>
    <row r="612" spans="1:28" s="79" customFormat="1" ht="15" customHeight="1" x14ac:dyDescent="0.2">
      <c r="A612" s="46"/>
      <c r="B612" s="47"/>
      <c r="C612" s="48"/>
      <c r="D612" s="48"/>
      <c r="E612" s="58"/>
      <c r="F612" s="50"/>
      <c r="G612" s="94" t="str">
        <f t="shared" si="90"/>
        <v xml:space="preserve"> </v>
      </c>
      <c r="H612" s="88" t="str">
        <f t="shared" si="91"/>
        <v xml:space="preserve"> </v>
      </c>
      <c r="I612" s="90"/>
      <c r="J612" s="81"/>
      <c r="K612" s="51"/>
      <c r="L612" s="96" t="str">
        <f t="shared" si="98"/>
        <v xml:space="preserve"> </v>
      </c>
      <c r="M612" s="64" t="str">
        <f>IF(E612=0," ",IF(D612="Hayır",VLOOKUP(H612,Katsayı!$A$1:$B$197,2),IF(D612="Evet",VLOOKUP(H612,Katsayı!$A$199:$B$235,2),0)))</f>
        <v xml:space="preserve"> </v>
      </c>
      <c r="N612" s="82" t="str">
        <f t="shared" si="92"/>
        <v xml:space="preserve"> </v>
      </c>
      <c r="O612" s="83" t="str">
        <f t="shared" si="93"/>
        <v xml:space="preserve"> </v>
      </c>
      <c r="P612" s="83" t="str">
        <f t="shared" si="99"/>
        <v xml:space="preserve"> </v>
      </c>
      <c r="Q612" s="83" t="str">
        <f t="shared" si="94"/>
        <v xml:space="preserve"> </v>
      </c>
      <c r="R612" s="82" t="str">
        <f t="shared" si="95"/>
        <v xml:space="preserve"> </v>
      </c>
      <c r="S612" s="82" t="str">
        <f t="shared" si="96"/>
        <v xml:space="preserve"> </v>
      </c>
      <c r="T612" s="84" t="str">
        <f t="shared" si="97"/>
        <v xml:space="preserve"> </v>
      </c>
      <c r="U612" s="77"/>
      <c r="V612" s="78"/>
      <c r="Z612" s="80"/>
      <c r="AA612" s="80"/>
      <c r="AB612" s="80"/>
    </row>
    <row r="613" spans="1:28" s="79" customFormat="1" ht="15" customHeight="1" x14ac:dyDescent="0.2">
      <c r="A613" s="46"/>
      <c r="B613" s="47"/>
      <c r="C613" s="48"/>
      <c r="D613" s="48"/>
      <c r="E613" s="58"/>
      <c r="F613" s="50"/>
      <c r="G613" s="94" t="str">
        <f t="shared" si="90"/>
        <v xml:space="preserve"> </v>
      </c>
      <c r="H613" s="88" t="str">
        <f t="shared" si="91"/>
        <v xml:space="preserve"> </v>
      </c>
      <c r="I613" s="90"/>
      <c r="J613" s="81"/>
      <c r="K613" s="51"/>
      <c r="L613" s="96" t="str">
        <f t="shared" si="98"/>
        <v xml:space="preserve"> </v>
      </c>
      <c r="M613" s="64" t="str">
        <f>IF(E613=0," ",IF(D613="Hayır",VLOOKUP(H613,Katsayı!$A$1:$B$197,2),IF(D613="Evet",VLOOKUP(H613,Katsayı!$A$199:$B$235,2),0)))</f>
        <v xml:space="preserve"> </v>
      </c>
      <c r="N613" s="82" t="str">
        <f t="shared" si="92"/>
        <v xml:space="preserve"> </v>
      </c>
      <c r="O613" s="83" t="str">
        <f t="shared" si="93"/>
        <v xml:space="preserve"> </v>
      </c>
      <c r="P613" s="83" t="str">
        <f t="shared" si="99"/>
        <v xml:space="preserve"> </v>
      </c>
      <c r="Q613" s="83" t="str">
        <f t="shared" si="94"/>
        <v xml:space="preserve"> </v>
      </c>
      <c r="R613" s="82" t="str">
        <f t="shared" si="95"/>
        <v xml:space="preserve"> </v>
      </c>
      <c r="S613" s="82" t="str">
        <f t="shared" si="96"/>
        <v xml:space="preserve"> </v>
      </c>
      <c r="T613" s="84" t="str">
        <f t="shared" si="97"/>
        <v xml:space="preserve"> </v>
      </c>
      <c r="U613" s="77"/>
      <c r="V613" s="78"/>
      <c r="Z613" s="80"/>
      <c r="AA613" s="80"/>
      <c r="AB613" s="80"/>
    </row>
    <row r="614" spans="1:28" s="79" customFormat="1" ht="15" customHeight="1" x14ac:dyDescent="0.2">
      <c r="A614" s="46"/>
      <c r="B614" s="47"/>
      <c r="C614" s="48"/>
      <c r="D614" s="48"/>
      <c r="E614" s="58"/>
      <c r="F614" s="50"/>
      <c r="G614" s="94" t="str">
        <f t="shared" si="90"/>
        <v xml:space="preserve"> </v>
      </c>
      <c r="H614" s="88" t="str">
        <f t="shared" si="91"/>
        <v xml:space="preserve"> </v>
      </c>
      <c r="I614" s="90"/>
      <c r="J614" s="81"/>
      <c r="K614" s="51"/>
      <c r="L614" s="96" t="str">
        <f t="shared" si="98"/>
        <v xml:space="preserve"> </v>
      </c>
      <c r="M614" s="64" t="str">
        <f>IF(E614=0," ",IF(D614="Hayır",VLOOKUP(H614,Katsayı!$A$1:$B$197,2),IF(D614="Evet",VLOOKUP(H614,Katsayı!$A$199:$B$235,2),0)))</f>
        <v xml:space="preserve"> </v>
      </c>
      <c r="N614" s="82" t="str">
        <f t="shared" si="92"/>
        <v xml:space="preserve"> </v>
      </c>
      <c r="O614" s="83" t="str">
        <f t="shared" si="93"/>
        <v xml:space="preserve"> </v>
      </c>
      <c r="P614" s="83" t="str">
        <f t="shared" si="99"/>
        <v xml:space="preserve"> </v>
      </c>
      <c r="Q614" s="83" t="str">
        <f t="shared" si="94"/>
        <v xml:space="preserve"> </v>
      </c>
      <c r="R614" s="82" t="str">
        <f t="shared" si="95"/>
        <v xml:space="preserve"> </v>
      </c>
      <c r="S614" s="82" t="str">
        <f t="shared" si="96"/>
        <v xml:space="preserve"> </v>
      </c>
      <c r="T614" s="84" t="str">
        <f t="shared" si="97"/>
        <v xml:space="preserve"> </v>
      </c>
      <c r="U614" s="77"/>
      <c r="V614" s="78"/>
      <c r="Z614" s="80"/>
      <c r="AA614" s="80"/>
      <c r="AB614" s="80"/>
    </row>
    <row r="615" spans="1:28" s="79" customFormat="1" ht="15" customHeight="1" x14ac:dyDescent="0.2">
      <c r="A615" s="46"/>
      <c r="B615" s="47"/>
      <c r="C615" s="48"/>
      <c r="D615" s="48"/>
      <c r="E615" s="58"/>
      <c r="F615" s="50"/>
      <c r="G615" s="94" t="str">
        <f t="shared" si="90"/>
        <v xml:space="preserve"> </v>
      </c>
      <c r="H615" s="88" t="str">
        <f t="shared" si="91"/>
        <v xml:space="preserve"> </v>
      </c>
      <c r="I615" s="90"/>
      <c r="J615" s="81"/>
      <c r="K615" s="51"/>
      <c r="L615" s="96" t="str">
        <f t="shared" si="98"/>
        <v xml:space="preserve"> </v>
      </c>
      <c r="M615" s="64" t="str">
        <f>IF(E615=0," ",IF(D615="Hayır",VLOOKUP(H615,Katsayı!$A$1:$B$197,2),IF(D615="Evet",VLOOKUP(H615,Katsayı!$A$199:$B$235,2),0)))</f>
        <v xml:space="preserve"> </v>
      </c>
      <c r="N615" s="82" t="str">
        <f t="shared" si="92"/>
        <v xml:space="preserve"> </v>
      </c>
      <c r="O615" s="83" t="str">
        <f t="shared" si="93"/>
        <v xml:space="preserve"> </v>
      </c>
      <c r="P615" s="83" t="str">
        <f t="shared" si="99"/>
        <v xml:space="preserve"> </v>
      </c>
      <c r="Q615" s="83" t="str">
        <f t="shared" si="94"/>
        <v xml:space="preserve"> </v>
      </c>
      <c r="R615" s="82" t="str">
        <f t="shared" si="95"/>
        <v xml:space="preserve"> </v>
      </c>
      <c r="S615" s="82" t="str">
        <f t="shared" si="96"/>
        <v xml:space="preserve"> </v>
      </c>
      <c r="T615" s="84" t="str">
        <f t="shared" si="97"/>
        <v xml:space="preserve"> </v>
      </c>
      <c r="U615" s="77"/>
      <c r="V615" s="78"/>
      <c r="Z615" s="80"/>
      <c r="AA615" s="80"/>
      <c r="AB615" s="80"/>
    </row>
    <row r="616" spans="1:28" s="79" customFormat="1" ht="15" customHeight="1" x14ac:dyDescent="0.2">
      <c r="A616" s="46"/>
      <c r="B616" s="47"/>
      <c r="C616" s="48"/>
      <c r="D616" s="48"/>
      <c r="E616" s="58"/>
      <c r="F616" s="50"/>
      <c r="G616" s="94" t="str">
        <f t="shared" si="90"/>
        <v xml:space="preserve"> </v>
      </c>
      <c r="H616" s="88" t="str">
        <f t="shared" si="91"/>
        <v xml:space="preserve"> </v>
      </c>
      <c r="I616" s="90"/>
      <c r="J616" s="81"/>
      <c r="K616" s="51"/>
      <c r="L616" s="96" t="str">
        <f t="shared" si="98"/>
        <v xml:space="preserve"> </v>
      </c>
      <c r="M616" s="64" t="str">
        <f>IF(E616=0," ",IF(D616="Hayır",VLOOKUP(H616,Katsayı!$A$1:$B$197,2),IF(D616="Evet",VLOOKUP(H616,Katsayı!$A$199:$B$235,2),0)))</f>
        <v xml:space="preserve"> </v>
      </c>
      <c r="N616" s="82" t="str">
        <f t="shared" si="92"/>
        <v xml:space="preserve"> </v>
      </c>
      <c r="O616" s="83" t="str">
        <f t="shared" si="93"/>
        <v xml:space="preserve"> </v>
      </c>
      <c r="P616" s="83" t="str">
        <f t="shared" si="99"/>
        <v xml:space="preserve"> </v>
      </c>
      <c r="Q616" s="83" t="str">
        <f t="shared" si="94"/>
        <v xml:space="preserve"> </v>
      </c>
      <c r="R616" s="82" t="str">
        <f t="shared" si="95"/>
        <v xml:space="preserve"> </v>
      </c>
      <c r="S616" s="82" t="str">
        <f t="shared" si="96"/>
        <v xml:space="preserve"> </v>
      </c>
      <c r="T616" s="84" t="str">
        <f t="shared" si="97"/>
        <v xml:space="preserve"> </v>
      </c>
      <c r="U616" s="77"/>
      <c r="V616" s="78"/>
      <c r="Z616" s="80"/>
      <c r="AA616" s="80"/>
      <c r="AB616" s="80"/>
    </row>
    <row r="617" spans="1:28" s="79" customFormat="1" ht="15" customHeight="1" x14ac:dyDescent="0.2">
      <c r="A617" s="46"/>
      <c r="B617" s="47"/>
      <c r="C617" s="48"/>
      <c r="D617" s="48"/>
      <c r="E617" s="58"/>
      <c r="F617" s="50"/>
      <c r="G617" s="94" t="str">
        <f t="shared" si="90"/>
        <v xml:space="preserve"> </v>
      </c>
      <c r="H617" s="88" t="str">
        <f t="shared" si="91"/>
        <v xml:space="preserve"> </v>
      </c>
      <c r="I617" s="90"/>
      <c r="J617" s="81"/>
      <c r="K617" s="51"/>
      <c r="L617" s="96" t="str">
        <f t="shared" si="98"/>
        <v xml:space="preserve"> </v>
      </c>
      <c r="M617" s="64" t="str">
        <f>IF(E617=0," ",IF(D617="Hayır",VLOOKUP(H617,Katsayı!$A$1:$B$197,2),IF(D617="Evet",VLOOKUP(H617,Katsayı!$A$199:$B$235,2),0)))</f>
        <v xml:space="preserve"> </v>
      </c>
      <c r="N617" s="82" t="str">
        <f t="shared" si="92"/>
        <v xml:space="preserve"> </v>
      </c>
      <c r="O617" s="83" t="str">
        <f t="shared" si="93"/>
        <v xml:space="preserve"> </v>
      </c>
      <c r="P617" s="83" t="str">
        <f t="shared" si="99"/>
        <v xml:space="preserve"> </v>
      </c>
      <c r="Q617" s="83" t="str">
        <f t="shared" si="94"/>
        <v xml:space="preserve"> </v>
      </c>
      <c r="R617" s="82" t="str">
        <f t="shared" si="95"/>
        <v xml:space="preserve"> </v>
      </c>
      <c r="S617" s="82" t="str">
        <f t="shared" si="96"/>
        <v xml:space="preserve"> </v>
      </c>
      <c r="T617" s="84" t="str">
        <f t="shared" si="97"/>
        <v xml:space="preserve"> </v>
      </c>
      <c r="U617" s="77"/>
      <c r="V617" s="78"/>
      <c r="Z617" s="80"/>
      <c r="AA617" s="80"/>
      <c r="AB617" s="80"/>
    </row>
    <row r="618" spans="1:28" s="79" customFormat="1" ht="15" customHeight="1" x14ac:dyDescent="0.2">
      <c r="A618" s="46"/>
      <c r="B618" s="47"/>
      <c r="C618" s="48"/>
      <c r="D618" s="48"/>
      <c r="E618" s="58"/>
      <c r="F618" s="50"/>
      <c r="G618" s="94" t="str">
        <f t="shared" si="90"/>
        <v xml:space="preserve"> </v>
      </c>
      <c r="H618" s="88" t="str">
        <f t="shared" si="91"/>
        <v xml:space="preserve"> </v>
      </c>
      <c r="I618" s="90"/>
      <c r="J618" s="81"/>
      <c r="K618" s="51"/>
      <c r="L618" s="96" t="str">
        <f t="shared" si="98"/>
        <v xml:space="preserve"> </v>
      </c>
      <c r="M618" s="64" t="str">
        <f>IF(E618=0," ",IF(D618="Hayır",VLOOKUP(H618,Katsayı!$A$1:$B$197,2),IF(D618="Evet",VLOOKUP(H618,Katsayı!$A$199:$B$235,2),0)))</f>
        <v xml:space="preserve"> </v>
      </c>
      <c r="N618" s="82" t="str">
        <f t="shared" si="92"/>
        <v xml:space="preserve"> </v>
      </c>
      <c r="O618" s="83" t="str">
        <f t="shared" si="93"/>
        <v xml:space="preserve"> </v>
      </c>
      <c r="P618" s="83" t="str">
        <f t="shared" si="99"/>
        <v xml:space="preserve"> </v>
      </c>
      <c r="Q618" s="83" t="str">
        <f t="shared" si="94"/>
        <v xml:space="preserve"> </v>
      </c>
      <c r="R618" s="82" t="str">
        <f t="shared" si="95"/>
        <v xml:space="preserve"> </v>
      </c>
      <c r="S618" s="82" t="str">
        <f t="shared" si="96"/>
        <v xml:space="preserve"> </v>
      </c>
      <c r="T618" s="84" t="str">
        <f t="shared" si="97"/>
        <v xml:space="preserve"> </v>
      </c>
      <c r="U618" s="77"/>
      <c r="V618" s="78"/>
      <c r="Z618" s="80"/>
      <c r="AA618" s="80"/>
      <c r="AB618" s="80"/>
    </row>
    <row r="619" spans="1:28" s="79" customFormat="1" ht="15" customHeight="1" x14ac:dyDescent="0.2">
      <c r="A619" s="46"/>
      <c r="B619" s="47"/>
      <c r="C619" s="48"/>
      <c r="D619" s="48"/>
      <c r="E619" s="58"/>
      <c r="F619" s="50"/>
      <c r="G619" s="94" t="str">
        <f t="shared" si="90"/>
        <v xml:space="preserve"> </v>
      </c>
      <c r="H619" s="88" t="str">
        <f t="shared" si="91"/>
        <v xml:space="preserve"> </v>
      </c>
      <c r="I619" s="90"/>
      <c r="J619" s="81"/>
      <c r="K619" s="51"/>
      <c r="L619" s="96" t="str">
        <f t="shared" si="98"/>
        <v xml:space="preserve"> </v>
      </c>
      <c r="M619" s="64" t="str">
        <f>IF(E619=0," ",IF(D619="Hayır",VLOOKUP(H619,Katsayı!$A$1:$B$197,2),IF(D619="Evet",VLOOKUP(H619,Katsayı!$A$199:$B$235,2),0)))</f>
        <v xml:space="preserve"> </v>
      </c>
      <c r="N619" s="82" t="str">
        <f t="shared" si="92"/>
        <v xml:space="preserve"> </v>
      </c>
      <c r="O619" s="83" t="str">
        <f t="shared" si="93"/>
        <v xml:space="preserve"> </v>
      </c>
      <c r="P619" s="83" t="str">
        <f t="shared" si="99"/>
        <v xml:space="preserve"> </v>
      </c>
      <c r="Q619" s="83" t="str">
        <f t="shared" si="94"/>
        <v xml:space="preserve"> </v>
      </c>
      <c r="R619" s="82" t="str">
        <f t="shared" si="95"/>
        <v xml:space="preserve"> </v>
      </c>
      <c r="S619" s="82" t="str">
        <f t="shared" si="96"/>
        <v xml:space="preserve"> </v>
      </c>
      <c r="T619" s="84" t="str">
        <f t="shared" si="97"/>
        <v xml:space="preserve"> </v>
      </c>
      <c r="U619" s="77"/>
      <c r="V619" s="78"/>
      <c r="Z619" s="80"/>
      <c r="AA619" s="80"/>
      <c r="AB619" s="80"/>
    </row>
    <row r="620" spans="1:28" s="79" customFormat="1" ht="15" customHeight="1" x14ac:dyDescent="0.2">
      <c r="A620" s="46"/>
      <c r="B620" s="47"/>
      <c r="C620" s="48"/>
      <c r="D620" s="48"/>
      <c r="E620" s="58"/>
      <c r="F620" s="50"/>
      <c r="G620" s="94" t="str">
        <f t="shared" si="90"/>
        <v xml:space="preserve"> </v>
      </c>
      <c r="H620" s="88" t="str">
        <f t="shared" si="91"/>
        <v xml:space="preserve"> </v>
      </c>
      <c r="I620" s="90"/>
      <c r="J620" s="81"/>
      <c r="K620" s="51"/>
      <c r="L620" s="96" t="str">
        <f t="shared" si="98"/>
        <v xml:space="preserve"> </v>
      </c>
      <c r="M620" s="64" t="str">
        <f>IF(E620=0," ",IF(D620="Hayır",VLOOKUP(H620,Katsayı!$A$1:$B$197,2),IF(D620="Evet",VLOOKUP(H620,Katsayı!$A$199:$B$235,2),0)))</f>
        <v xml:space="preserve"> </v>
      </c>
      <c r="N620" s="82" t="str">
        <f t="shared" si="92"/>
        <v xml:space="preserve"> </v>
      </c>
      <c r="O620" s="83" t="str">
        <f t="shared" si="93"/>
        <v xml:space="preserve"> </v>
      </c>
      <c r="P620" s="83" t="str">
        <f t="shared" si="99"/>
        <v xml:space="preserve"> </v>
      </c>
      <c r="Q620" s="83" t="str">
        <f t="shared" si="94"/>
        <v xml:space="preserve"> </v>
      </c>
      <c r="R620" s="82" t="str">
        <f t="shared" si="95"/>
        <v xml:space="preserve"> </v>
      </c>
      <c r="S620" s="82" t="str">
        <f t="shared" si="96"/>
        <v xml:space="preserve"> </v>
      </c>
      <c r="T620" s="84" t="str">
        <f t="shared" si="97"/>
        <v xml:space="preserve"> </v>
      </c>
      <c r="U620" s="77"/>
      <c r="V620" s="78"/>
      <c r="Z620" s="80"/>
      <c r="AA620" s="80"/>
      <c r="AB620" s="80"/>
    </row>
    <row r="621" spans="1:28" s="79" customFormat="1" ht="15" customHeight="1" x14ac:dyDescent="0.2">
      <c r="A621" s="46"/>
      <c r="B621" s="47"/>
      <c r="C621" s="48"/>
      <c r="D621" s="48"/>
      <c r="E621" s="58"/>
      <c r="F621" s="50"/>
      <c r="G621" s="94" t="str">
        <f t="shared" si="90"/>
        <v xml:space="preserve"> </v>
      </c>
      <c r="H621" s="88" t="str">
        <f t="shared" si="91"/>
        <v xml:space="preserve"> </v>
      </c>
      <c r="I621" s="90"/>
      <c r="J621" s="81"/>
      <c r="K621" s="51"/>
      <c r="L621" s="96" t="str">
        <f t="shared" si="98"/>
        <v xml:space="preserve"> </v>
      </c>
      <c r="M621" s="64" t="str">
        <f>IF(E621=0," ",IF(D621="Hayır",VLOOKUP(H621,Katsayı!$A$1:$B$197,2),IF(D621="Evet",VLOOKUP(H621,Katsayı!$A$199:$B$235,2),0)))</f>
        <v xml:space="preserve"> </v>
      </c>
      <c r="N621" s="82" t="str">
        <f t="shared" si="92"/>
        <v xml:space="preserve"> </v>
      </c>
      <c r="O621" s="83" t="str">
        <f t="shared" si="93"/>
        <v xml:space="preserve"> </v>
      </c>
      <c r="P621" s="83" t="str">
        <f t="shared" si="99"/>
        <v xml:space="preserve"> </v>
      </c>
      <c r="Q621" s="83" t="str">
        <f t="shared" si="94"/>
        <v xml:space="preserve"> </v>
      </c>
      <c r="R621" s="82" t="str">
        <f t="shared" si="95"/>
        <v xml:space="preserve"> </v>
      </c>
      <c r="S621" s="82" t="str">
        <f t="shared" si="96"/>
        <v xml:space="preserve"> </v>
      </c>
      <c r="T621" s="84" t="str">
        <f t="shared" si="97"/>
        <v xml:space="preserve"> </v>
      </c>
      <c r="U621" s="77"/>
      <c r="V621" s="78"/>
      <c r="Z621" s="80"/>
      <c r="AA621" s="80"/>
      <c r="AB621" s="80"/>
    </row>
    <row r="622" spans="1:28" s="79" customFormat="1" ht="15" customHeight="1" x14ac:dyDescent="0.2">
      <c r="A622" s="46"/>
      <c r="B622" s="47"/>
      <c r="C622" s="48"/>
      <c r="D622" s="48"/>
      <c r="E622" s="58"/>
      <c r="F622" s="50"/>
      <c r="G622" s="94" t="str">
        <f t="shared" si="90"/>
        <v xml:space="preserve"> </v>
      </c>
      <c r="H622" s="88" t="str">
        <f t="shared" si="91"/>
        <v xml:space="preserve"> </v>
      </c>
      <c r="I622" s="90"/>
      <c r="J622" s="81"/>
      <c r="K622" s="51"/>
      <c r="L622" s="96" t="str">
        <f t="shared" si="98"/>
        <v xml:space="preserve"> </v>
      </c>
      <c r="M622" s="64" t="str">
        <f>IF(E622=0," ",IF(D622="Hayır",VLOOKUP(H622,Katsayı!$A$1:$B$197,2),IF(D622="Evet",VLOOKUP(H622,Katsayı!$A$199:$B$235,2),0)))</f>
        <v xml:space="preserve"> </v>
      </c>
      <c r="N622" s="82" t="str">
        <f t="shared" si="92"/>
        <v xml:space="preserve"> </v>
      </c>
      <c r="O622" s="83" t="str">
        <f t="shared" si="93"/>
        <v xml:space="preserve"> </v>
      </c>
      <c r="P622" s="83" t="str">
        <f t="shared" si="99"/>
        <v xml:space="preserve"> </v>
      </c>
      <c r="Q622" s="83" t="str">
        <f t="shared" si="94"/>
        <v xml:space="preserve"> </v>
      </c>
      <c r="R622" s="82" t="str">
        <f t="shared" si="95"/>
        <v xml:space="preserve"> </v>
      </c>
      <c r="S622" s="82" t="str">
        <f t="shared" si="96"/>
        <v xml:space="preserve"> </v>
      </c>
      <c r="T622" s="84" t="str">
        <f t="shared" si="97"/>
        <v xml:space="preserve"> </v>
      </c>
      <c r="U622" s="77"/>
      <c r="V622" s="78"/>
      <c r="Z622" s="80"/>
      <c r="AA622" s="80"/>
      <c r="AB622" s="80"/>
    </row>
    <row r="623" spans="1:28" s="79" customFormat="1" ht="15" customHeight="1" x14ac:dyDescent="0.2">
      <c r="A623" s="46"/>
      <c r="B623" s="47"/>
      <c r="C623" s="48"/>
      <c r="D623" s="48"/>
      <c r="E623" s="58"/>
      <c r="F623" s="50"/>
      <c r="G623" s="94" t="str">
        <f t="shared" si="90"/>
        <v xml:space="preserve"> </v>
      </c>
      <c r="H623" s="88" t="str">
        <f t="shared" si="91"/>
        <v xml:space="preserve"> </v>
      </c>
      <c r="I623" s="90"/>
      <c r="J623" s="81"/>
      <c r="K623" s="51"/>
      <c r="L623" s="96" t="str">
        <f t="shared" si="98"/>
        <v xml:space="preserve"> </v>
      </c>
      <c r="M623" s="64" t="str">
        <f>IF(E623=0," ",IF(D623="Hayır",VLOOKUP(H623,Katsayı!$A$1:$B$197,2),IF(D623="Evet",VLOOKUP(H623,Katsayı!$A$199:$B$235,2),0)))</f>
        <v xml:space="preserve"> </v>
      </c>
      <c r="N623" s="82" t="str">
        <f t="shared" si="92"/>
        <v xml:space="preserve"> </v>
      </c>
      <c r="O623" s="83" t="str">
        <f t="shared" si="93"/>
        <v xml:space="preserve"> </v>
      </c>
      <c r="P623" s="83" t="str">
        <f t="shared" si="99"/>
        <v xml:space="preserve"> </v>
      </c>
      <c r="Q623" s="83" t="str">
        <f t="shared" si="94"/>
        <v xml:space="preserve"> </v>
      </c>
      <c r="R623" s="82" t="str">
        <f t="shared" si="95"/>
        <v xml:space="preserve"> </v>
      </c>
      <c r="S623" s="82" t="str">
        <f t="shared" si="96"/>
        <v xml:space="preserve"> </v>
      </c>
      <c r="T623" s="84" t="str">
        <f t="shared" si="97"/>
        <v xml:space="preserve"> </v>
      </c>
      <c r="U623" s="77"/>
      <c r="V623" s="78"/>
      <c r="Z623" s="80"/>
      <c r="AA623" s="80"/>
      <c r="AB623" s="80"/>
    </row>
    <row r="624" spans="1:28" s="79" customFormat="1" ht="15" customHeight="1" x14ac:dyDescent="0.2">
      <c r="A624" s="46"/>
      <c r="B624" s="47"/>
      <c r="C624" s="48"/>
      <c r="D624" s="48"/>
      <c r="E624" s="58"/>
      <c r="F624" s="50"/>
      <c r="G624" s="94" t="str">
        <f t="shared" si="90"/>
        <v xml:space="preserve"> </v>
      </c>
      <c r="H624" s="88" t="str">
        <f t="shared" si="91"/>
        <v xml:space="preserve"> </v>
      </c>
      <c r="I624" s="90"/>
      <c r="J624" s="81"/>
      <c r="K624" s="51"/>
      <c r="L624" s="96" t="str">
        <f t="shared" si="98"/>
        <v xml:space="preserve"> </v>
      </c>
      <c r="M624" s="64" t="str">
        <f>IF(E624=0," ",IF(D624="Hayır",VLOOKUP(H624,Katsayı!$A$1:$B$197,2),IF(D624="Evet",VLOOKUP(H624,Katsayı!$A$199:$B$235,2),0)))</f>
        <v xml:space="preserve"> </v>
      </c>
      <c r="N624" s="82" t="str">
        <f t="shared" si="92"/>
        <v xml:space="preserve"> </v>
      </c>
      <c r="O624" s="83" t="str">
        <f t="shared" si="93"/>
        <v xml:space="preserve"> </v>
      </c>
      <c r="P624" s="83" t="str">
        <f t="shared" si="99"/>
        <v xml:space="preserve"> </v>
      </c>
      <c r="Q624" s="83" t="str">
        <f t="shared" si="94"/>
        <v xml:space="preserve"> </v>
      </c>
      <c r="R624" s="82" t="str">
        <f t="shared" si="95"/>
        <v xml:space="preserve"> </v>
      </c>
      <c r="S624" s="82" t="str">
        <f t="shared" si="96"/>
        <v xml:space="preserve"> </v>
      </c>
      <c r="T624" s="84" t="str">
        <f t="shared" si="97"/>
        <v xml:space="preserve"> </v>
      </c>
      <c r="U624" s="77"/>
      <c r="V624" s="78"/>
      <c r="Z624" s="80"/>
      <c r="AA624" s="80"/>
      <c r="AB624" s="80"/>
    </row>
    <row r="625" spans="1:28" s="79" customFormat="1" ht="15" customHeight="1" x14ac:dyDescent="0.2">
      <c r="A625" s="46"/>
      <c r="B625" s="47"/>
      <c r="C625" s="48"/>
      <c r="D625" s="48"/>
      <c r="E625" s="58"/>
      <c r="F625" s="49"/>
      <c r="G625" s="94" t="str">
        <f t="shared" si="90"/>
        <v xml:space="preserve"> </v>
      </c>
      <c r="H625" s="88" t="str">
        <f t="shared" si="91"/>
        <v xml:space="preserve"> </v>
      </c>
      <c r="I625" s="90"/>
      <c r="J625" s="81"/>
      <c r="K625" s="51"/>
      <c r="L625" s="96" t="str">
        <f t="shared" si="98"/>
        <v xml:space="preserve"> </v>
      </c>
      <c r="M625" s="64" t="str">
        <f>IF(E625=0," ",IF(D625="Hayır",VLOOKUP(H625,Katsayı!$A$1:$B$197,2),IF(D625="Evet",VLOOKUP(H625,Katsayı!$A$199:$B$235,2),0)))</f>
        <v xml:space="preserve"> </v>
      </c>
      <c r="N625" s="82" t="str">
        <f t="shared" si="92"/>
        <v xml:space="preserve"> </v>
      </c>
      <c r="O625" s="83" t="str">
        <f t="shared" si="93"/>
        <v xml:space="preserve"> </v>
      </c>
      <c r="P625" s="83" t="str">
        <f t="shared" si="99"/>
        <v xml:space="preserve"> </v>
      </c>
      <c r="Q625" s="83" t="str">
        <f t="shared" si="94"/>
        <v xml:space="preserve"> </v>
      </c>
      <c r="R625" s="82" t="str">
        <f t="shared" si="95"/>
        <v xml:space="preserve"> </v>
      </c>
      <c r="S625" s="82" t="str">
        <f t="shared" si="96"/>
        <v xml:space="preserve"> </v>
      </c>
      <c r="T625" s="84" t="str">
        <f t="shared" si="97"/>
        <v xml:space="preserve"> </v>
      </c>
      <c r="U625" s="77"/>
      <c r="V625" s="78"/>
      <c r="Z625" s="80"/>
      <c r="AA625" s="80"/>
      <c r="AB625" s="80"/>
    </row>
    <row r="626" spans="1:28" s="79" customFormat="1" ht="15" customHeight="1" x14ac:dyDescent="0.2">
      <c r="A626" s="46"/>
      <c r="B626" s="47"/>
      <c r="C626" s="48"/>
      <c r="D626" s="48"/>
      <c r="E626" s="58"/>
      <c r="F626" s="49"/>
      <c r="G626" s="94" t="str">
        <f t="shared" si="90"/>
        <v xml:space="preserve"> </v>
      </c>
      <c r="H626" s="88" t="str">
        <f t="shared" si="91"/>
        <v xml:space="preserve"> </v>
      </c>
      <c r="I626" s="90"/>
      <c r="J626" s="81"/>
      <c r="K626" s="51"/>
      <c r="L626" s="96" t="str">
        <f t="shared" si="98"/>
        <v xml:space="preserve"> </v>
      </c>
      <c r="M626" s="64" t="str">
        <f>IF(E626=0," ",IF(D626="Hayır",VLOOKUP(H626,Katsayı!$A$1:$B$197,2),IF(D626="Evet",VLOOKUP(H626,Katsayı!$A$199:$B$235,2),0)))</f>
        <v xml:space="preserve"> </v>
      </c>
      <c r="N626" s="82" t="str">
        <f t="shared" si="92"/>
        <v xml:space="preserve"> </v>
      </c>
      <c r="O626" s="83" t="str">
        <f t="shared" si="93"/>
        <v xml:space="preserve"> </v>
      </c>
      <c r="P626" s="83" t="str">
        <f t="shared" si="99"/>
        <v xml:space="preserve"> </v>
      </c>
      <c r="Q626" s="83" t="str">
        <f t="shared" si="94"/>
        <v xml:space="preserve"> </v>
      </c>
      <c r="R626" s="82" t="str">
        <f t="shared" si="95"/>
        <v xml:space="preserve"> </v>
      </c>
      <c r="S626" s="82" t="str">
        <f t="shared" si="96"/>
        <v xml:space="preserve"> </v>
      </c>
      <c r="T626" s="84" t="str">
        <f t="shared" si="97"/>
        <v xml:space="preserve"> </v>
      </c>
      <c r="U626" s="77"/>
      <c r="V626" s="78"/>
      <c r="Z626" s="80"/>
      <c r="AA626" s="80"/>
      <c r="AB626" s="80"/>
    </row>
    <row r="627" spans="1:28" s="79" customFormat="1" ht="15" customHeight="1" x14ac:dyDescent="0.2">
      <c r="A627" s="46"/>
      <c r="B627" s="85"/>
      <c r="C627" s="48"/>
      <c r="D627" s="48"/>
      <c r="E627" s="86"/>
      <c r="F627" s="49"/>
      <c r="G627" s="94" t="str">
        <f t="shared" si="90"/>
        <v xml:space="preserve"> </v>
      </c>
      <c r="H627" s="88" t="str">
        <f t="shared" si="91"/>
        <v xml:space="preserve"> </v>
      </c>
      <c r="I627" s="90"/>
      <c r="J627" s="87"/>
      <c r="K627" s="51"/>
      <c r="L627" s="96" t="str">
        <f t="shared" si="98"/>
        <v xml:space="preserve"> </v>
      </c>
      <c r="M627" s="64" t="str">
        <f>IF(E627=0," ",IF(D627="Hayır",VLOOKUP(H627,Katsayı!$A$1:$B$197,2),IF(D627="Evet",VLOOKUP(H627,Katsayı!$A$199:$B$235,2),0)))</f>
        <v xml:space="preserve"> </v>
      </c>
      <c r="N627" s="82" t="str">
        <f t="shared" si="92"/>
        <v xml:space="preserve"> </v>
      </c>
      <c r="O627" s="83" t="str">
        <f t="shared" si="93"/>
        <v xml:space="preserve"> </v>
      </c>
      <c r="P627" s="83" t="str">
        <f t="shared" si="99"/>
        <v xml:space="preserve"> </v>
      </c>
      <c r="Q627" s="83" t="str">
        <f t="shared" si="94"/>
        <v xml:space="preserve"> </v>
      </c>
      <c r="R627" s="82" t="str">
        <f t="shared" si="95"/>
        <v xml:space="preserve"> </v>
      </c>
      <c r="S627" s="82" t="str">
        <f t="shared" si="96"/>
        <v xml:space="preserve"> </v>
      </c>
      <c r="T627" s="84" t="str">
        <f t="shared" si="97"/>
        <v xml:space="preserve"> </v>
      </c>
      <c r="U627" s="77"/>
      <c r="V627" s="78"/>
      <c r="Z627" s="80"/>
      <c r="AA627" s="80"/>
      <c r="AB627" s="80"/>
    </row>
    <row r="628" spans="1:28" s="79" customFormat="1" ht="15" customHeight="1" x14ac:dyDescent="0.2">
      <c r="A628" s="46"/>
      <c r="B628" s="85"/>
      <c r="C628" s="48"/>
      <c r="D628" s="48"/>
      <c r="E628" s="86"/>
      <c r="F628" s="49"/>
      <c r="G628" s="94" t="str">
        <f t="shared" si="90"/>
        <v xml:space="preserve"> </v>
      </c>
      <c r="H628" s="88" t="str">
        <f t="shared" si="91"/>
        <v xml:space="preserve"> </v>
      </c>
      <c r="I628" s="90"/>
      <c r="J628" s="87"/>
      <c r="K628" s="51"/>
      <c r="L628" s="96" t="str">
        <f t="shared" si="98"/>
        <v xml:space="preserve"> </v>
      </c>
      <c r="M628" s="64" t="str">
        <f>IF(E628=0," ",IF(D628="Hayır",VLOOKUP(H628,Katsayı!$A$1:$B$197,2),IF(D628="Evet",VLOOKUP(H628,Katsayı!$A$199:$B$235,2),0)))</f>
        <v xml:space="preserve"> </v>
      </c>
      <c r="N628" s="82" t="str">
        <f t="shared" si="92"/>
        <v xml:space="preserve"> </v>
      </c>
      <c r="O628" s="83" t="str">
        <f t="shared" si="93"/>
        <v xml:space="preserve"> </v>
      </c>
      <c r="P628" s="83" t="str">
        <f t="shared" si="99"/>
        <v xml:space="preserve"> </v>
      </c>
      <c r="Q628" s="83" t="str">
        <f t="shared" si="94"/>
        <v xml:space="preserve"> </v>
      </c>
      <c r="R628" s="82" t="str">
        <f t="shared" si="95"/>
        <v xml:space="preserve"> </v>
      </c>
      <c r="S628" s="82" t="str">
        <f t="shared" si="96"/>
        <v xml:space="preserve"> </v>
      </c>
      <c r="T628" s="84" t="str">
        <f t="shared" si="97"/>
        <v xml:space="preserve"> </v>
      </c>
      <c r="U628" s="77"/>
      <c r="V628" s="78"/>
      <c r="Z628" s="80"/>
      <c r="AA628" s="80"/>
      <c r="AB628" s="80"/>
    </row>
    <row r="629" spans="1:28" s="79" customFormat="1" ht="15" customHeight="1" x14ac:dyDescent="0.2">
      <c r="A629" s="46"/>
      <c r="B629" s="85"/>
      <c r="C629" s="48"/>
      <c r="D629" s="48"/>
      <c r="E629" s="86"/>
      <c r="F629" s="49"/>
      <c r="G629" s="94" t="str">
        <f t="shared" si="90"/>
        <v xml:space="preserve"> </v>
      </c>
      <c r="H629" s="88" t="str">
        <f t="shared" si="91"/>
        <v xml:space="preserve"> </v>
      </c>
      <c r="I629" s="90"/>
      <c r="J629" s="87"/>
      <c r="K629" s="51"/>
      <c r="L629" s="96" t="str">
        <f t="shared" si="98"/>
        <v xml:space="preserve"> </v>
      </c>
      <c r="M629" s="64" t="str">
        <f>IF(E629=0," ",IF(D629="Hayır",VLOOKUP(H629,Katsayı!$A$1:$B$197,2),IF(D629="Evet",VLOOKUP(H629,Katsayı!$A$199:$B$235,2),0)))</f>
        <v xml:space="preserve"> </v>
      </c>
      <c r="N629" s="82" t="str">
        <f t="shared" si="92"/>
        <v xml:space="preserve"> </v>
      </c>
      <c r="O629" s="83" t="str">
        <f t="shared" si="93"/>
        <v xml:space="preserve"> </v>
      </c>
      <c r="P629" s="83" t="str">
        <f t="shared" si="99"/>
        <v xml:space="preserve"> </v>
      </c>
      <c r="Q629" s="83" t="str">
        <f t="shared" si="94"/>
        <v xml:space="preserve"> </v>
      </c>
      <c r="R629" s="82" t="str">
        <f t="shared" si="95"/>
        <v xml:space="preserve"> </v>
      </c>
      <c r="S629" s="82" t="str">
        <f t="shared" si="96"/>
        <v xml:space="preserve"> </v>
      </c>
      <c r="T629" s="84" t="str">
        <f t="shared" si="97"/>
        <v xml:space="preserve"> </v>
      </c>
      <c r="U629" s="77"/>
      <c r="V629" s="78"/>
      <c r="Z629" s="80"/>
      <c r="AA629" s="80"/>
      <c r="AB629" s="80"/>
    </row>
    <row r="630" spans="1:28" s="79" customFormat="1" ht="15" customHeight="1" x14ac:dyDescent="0.2">
      <c r="A630" s="46"/>
      <c r="B630" s="85"/>
      <c r="C630" s="48"/>
      <c r="D630" s="48"/>
      <c r="E630" s="86"/>
      <c r="F630" s="49"/>
      <c r="G630" s="94" t="str">
        <f t="shared" si="90"/>
        <v xml:space="preserve"> </v>
      </c>
      <c r="H630" s="88" t="str">
        <f t="shared" si="91"/>
        <v xml:space="preserve"> </v>
      </c>
      <c r="I630" s="90"/>
      <c r="J630" s="87"/>
      <c r="K630" s="51"/>
      <c r="L630" s="96" t="str">
        <f t="shared" si="98"/>
        <v xml:space="preserve"> </v>
      </c>
      <c r="M630" s="64" t="str">
        <f>IF(E630=0," ",IF(D630="Hayır",VLOOKUP(H630,Katsayı!$A$1:$B$197,2),IF(D630="Evet",VLOOKUP(H630,Katsayı!$A$199:$B$235,2),0)))</f>
        <v xml:space="preserve"> </v>
      </c>
      <c r="N630" s="82" t="str">
        <f t="shared" si="92"/>
        <v xml:space="preserve"> </v>
      </c>
      <c r="O630" s="83" t="str">
        <f t="shared" si="93"/>
        <v xml:space="preserve"> </v>
      </c>
      <c r="P630" s="83" t="str">
        <f t="shared" si="99"/>
        <v xml:space="preserve"> </v>
      </c>
      <c r="Q630" s="83" t="str">
        <f t="shared" si="94"/>
        <v xml:space="preserve"> </v>
      </c>
      <c r="R630" s="82" t="str">
        <f t="shared" si="95"/>
        <v xml:space="preserve"> </v>
      </c>
      <c r="S630" s="82" t="str">
        <f t="shared" si="96"/>
        <v xml:space="preserve"> </v>
      </c>
      <c r="T630" s="84" t="str">
        <f t="shared" si="97"/>
        <v xml:space="preserve"> </v>
      </c>
      <c r="U630" s="77"/>
      <c r="V630" s="78"/>
      <c r="Z630" s="80"/>
      <c r="AA630" s="80"/>
      <c r="AB630" s="80"/>
    </row>
    <row r="631" spans="1:28" s="79" customFormat="1" ht="15" customHeight="1" x14ac:dyDescent="0.2">
      <c r="A631" s="46"/>
      <c r="B631" s="85"/>
      <c r="C631" s="48"/>
      <c r="D631" s="48"/>
      <c r="E631" s="86"/>
      <c r="F631" s="49"/>
      <c r="G631" s="94" t="str">
        <f t="shared" si="90"/>
        <v xml:space="preserve"> </v>
      </c>
      <c r="H631" s="88" t="str">
        <f t="shared" si="91"/>
        <v xml:space="preserve"> </v>
      </c>
      <c r="I631" s="90"/>
      <c r="J631" s="87"/>
      <c r="K631" s="51"/>
      <c r="L631" s="96" t="str">
        <f t="shared" si="98"/>
        <v xml:space="preserve"> </v>
      </c>
      <c r="M631" s="64" t="str">
        <f>IF(E631=0," ",IF(D631="Hayır",VLOOKUP(H631,Katsayı!$A$1:$B$197,2),IF(D631="Evet",VLOOKUP(H631,Katsayı!$A$199:$B$235,2),0)))</f>
        <v xml:space="preserve"> </v>
      </c>
      <c r="N631" s="82" t="str">
        <f t="shared" si="92"/>
        <v xml:space="preserve"> </v>
      </c>
      <c r="O631" s="83" t="str">
        <f t="shared" si="93"/>
        <v xml:space="preserve"> </v>
      </c>
      <c r="P631" s="83" t="str">
        <f t="shared" si="99"/>
        <v xml:space="preserve"> </v>
      </c>
      <c r="Q631" s="83" t="str">
        <f t="shared" si="94"/>
        <v xml:space="preserve"> </v>
      </c>
      <c r="R631" s="82" t="str">
        <f t="shared" si="95"/>
        <v xml:space="preserve"> </v>
      </c>
      <c r="S631" s="82" t="str">
        <f t="shared" si="96"/>
        <v xml:space="preserve"> </v>
      </c>
      <c r="T631" s="84" t="str">
        <f t="shared" si="97"/>
        <v xml:space="preserve"> </v>
      </c>
      <c r="U631" s="77"/>
      <c r="V631" s="78"/>
      <c r="Z631" s="80"/>
      <c r="AA631" s="80"/>
      <c r="AB631" s="80"/>
    </row>
    <row r="632" spans="1:28" s="79" customFormat="1" ht="15" customHeight="1" x14ac:dyDescent="0.2">
      <c r="A632" s="46"/>
      <c r="B632" s="85"/>
      <c r="C632" s="48"/>
      <c r="D632" s="48"/>
      <c r="E632" s="86"/>
      <c r="F632" s="49"/>
      <c r="G632" s="94" t="str">
        <f t="shared" si="90"/>
        <v xml:space="preserve"> </v>
      </c>
      <c r="H632" s="88" t="str">
        <f t="shared" si="91"/>
        <v xml:space="preserve"> </v>
      </c>
      <c r="I632" s="90"/>
      <c r="J632" s="87"/>
      <c r="K632" s="51"/>
      <c r="L632" s="96" t="str">
        <f t="shared" si="98"/>
        <v xml:space="preserve"> </v>
      </c>
      <c r="M632" s="64" t="str">
        <f>IF(E632=0," ",IF(D632="Hayır",VLOOKUP(H632,Katsayı!$A$1:$B$197,2),IF(D632="Evet",VLOOKUP(H632,Katsayı!$A$199:$B$235,2),0)))</f>
        <v xml:space="preserve"> </v>
      </c>
      <c r="N632" s="82" t="str">
        <f t="shared" si="92"/>
        <v xml:space="preserve"> </v>
      </c>
      <c r="O632" s="83" t="str">
        <f t="shared" si="93"/>
        <v xml:space="preserve"> </v>
      </c>
      <c r="P632" s="83" t="str">
        <f t="shared" si="99"/>
        <v xml:space="preserve"> </v>
      </c>
      <c r="Q632" s="83" t="str">
        <f t="shared" si="94"/>
        <v xml:space="preserve"> </v>
      </c>
      <c r="R632" s="82" t="str">
        <f t="shared" si="95"/>
        <v xml:space="preserve"> </v>
      </c>
      <c r="S632" s="82" t="str">
        <f t="shared" si="96"/>
        <v xml:space="preserve"> </v>
      </c>
      <c r="T632" s="84" t="str">
        <f t="shared" si="97"/>
        <v xml:space="preserve"> </v>
      </c>
      <c r="U632" s="77"/>
      <c r="V632" s="78"/>
      <c r="Z632" s="80"/>
      <c r="AA632" s="80"/>
      <c r="AB632" s="80"/>
    </row>
    <row r="633" spans="1:28" s="79" customFormat="1" ht="15" customHeight="1" x14ac:dyDescent="0.2">
      <c r="A633" s="46"/>
      <c r="B633" s="85"/>
      <c r="C633" s="48"/>
      <c r="D633" s="48"/>
      <c r="E633" s="86"/>
      <c r="F633" s="49"/>
      <c r="G633" s="94" t="str">
        <f t="shared" si="90"/>
        <v xml:space="preserve"> </v>
      </c>
      <c r="H633" s="88" t="str">
        <f t="shared" si="91"/>
        <v xml:space="preserve"> </v>
      </c>
      <c r="I633" s="90"/>
      <c r="J633" s="87"/>
      <c r="K633" s="51"/>
      <c r="L633" s="96" t="str">
        <f t="shared" si="98"/>
        <v xml:space="preserve"> </v>
      </c>
      <c r="M633" s="64" t="str">
        <f>IF(E633=0," ",IF(D633="Hayır",VLOOKUP(H633,Katsayı!$A$1:$B$197,2),IF(D633="Evet",VLOOKUP(H633,Katsayı!$A$199:$B$235,2),0)))</f>
        <v xml:space="preserve"> </v>
      </c>
      <c r="N633" s="82" t="str">
        <f t="shared" si="92"/>
        <v xml:space="preserve"> </v>
      </c>
      <c r="O633" s="83" t="str">
        <f t="shared" si="93"/>
        <v xml:space="preserve"> </v>
      </c>
      <c r="P633" s="83" t="str">
        <f t="shared" si="99"/>
        <v xml:space="preserve"> </v>
      </c>
      <c r="Q633" s="83" t="str">
        <f t="shared" si="94"/>
        <v xml:space="preserve"> </v>
      </c>
      <c r="R633" s="82" t="str">
        <f t="shared" si="95"/>
        <v xml:space="preserve"> </v>
      </c>
      <c r="S633" s="82" t="str">
        <f t="shared" si="96"/>
        <v xml:space="preserve"> </v>
      </c>
      <c r="T633" s="84" t="str">
        <f t="shared" si="97"/>
        <v xml:space="preserve"> </v>
      </c>
      <c r="U633" s="77"/>
      <c r="V633" s="78"/>
      <c r="Z633" s="80"/>
      <c r="AA633" s="80"/>
      <c r="AB633" s="80"/>
    </row>
    <row r="634" spans="1:28" s="79" customFormat="1" ht="15" customHeight="1" x14ac:dyDescent="0.2">
      <c r="A634" s="46"/>
      <c r="B634" s="85"/>
      <c r="C634" s="48"/>
      <c r="D634" s="48"/>
      <c r="E634" s="86"/>
      <c r="F634" s="49"/>
      <c r="G634" s="94" t="str">
        <f t="shared" si="90"/>
        <v xml:space="preserve"> </v>
      </c>
      <c r="H634" s="88" t="str">
        <f t="shared" si="91"/>
        <v xml:space="preserve"> </v>
      </c>
      <c r="I634" s="90"/>
      <c r="J634" s="87"/>
      <c r="K634" s="51"/>
      <c r="L634" s="96" t="str">
        <f t="shared" si="98"/>
        <v xml:space="preserve"> </v>
      </c>
      <c r="M634" s="64" t="str">
        <f>IF(E634=0," ",IF(D634="Hayır",VLOOKUP(H634,Katsayı!$A$1:$B$197,2),IF(D634="Evet",VLOOKUP(H634,Katsayı!$A$199:$B$235,2),0)))</f>
        <v xml:space="preserve"> </v>
      </c>
      <c r="N634" s="82" t="str">
        <f t="shared" si="92"/>
        <v xml:space="preserve"> </v>
      </c>
      <c r="O634" s="83" t="str">
        <f t="shared" si="93"/>
        <v xml:space="preserve"> </v>
      </c>
      <c r="P634" s="83" t="str">
        <f t="shared" si="99"/>
        <v xml:space="preserve"> </v>
      </c>
      <c r="Q634" s="83" t="str">
        <f t="shared" si="94"/>
        <v xml:space="preserve"> </v>
      </c>
      <c r="R634" s="82" t="str">
        <f t="shared" si="95"/>
        <v xml:space="preserve"> </v>
      </c>
      <c r="S634" s="82" t="str">
        <f t="shared" si="96"/>
        <v xml:space="preserve"> </v>
      </c>
      <c r="T634" s="84" t="str">
        <f t="shared" si="97"/>
        <v xml:space="preserve"> </v>
      </c>
      <c r="U634" s="77"/>
      <c r="V634" s="78"/>
      <c r="Z634" s="80"/>
      <c r="AA634" s="80"/>
      <c r="AB634" s="80"/>
    </row>
    <row r="635" spans="1:28" s="79" customFormat="1" ht="15" customHeight="1" x14ac:dyDescent="0.2">
      <c r="A635" s="46"/>
      <c r="B635" s="85"/>
      <c r="C635" s="48"/>
      <c r="D635" s="48"/>
      <c r="E635" s="86"/>
      <c r="F635" s="50"/>
      <c r="G635" s="94" t="str">
        <f t="shared" si="90"/>
        <v xml:space="preserve"> </v>
      </c>
      <c r="H635" s="88" t="str">
        <f t="shared" si="91"/>
        <v xml:space="preserve"> </v>
      </c>
      <c r="I635" s="90"/>
      <c r="J635" s="87"/>
      <c r="K635" s="51"/>
      <c r="L635" s="96" t="str">
        <f t="shared" si="98"/>
        <v xml:space="preserve"> </v>
      </c>
      <c r="M635" s="64" t="str">
        <f>IF(E635=0," ",IF(D635="Hayır",VLOOKUP(H635,Katsayı!$A$1:$B$197,2),IF(D635="Evet",VLOOKUP(H635,Katsayı!$A$199:$B$235,2),0)))</f>
        <v xml:space="preserve"> </v>
      </c>
      <c r="N635" s="82" t="str">
        <f t="shared" si="92"/>
        <v xml:space="preserve"> </v>
      </c>
      <c r="O635" s="83" t="str">
        <f t="shared" si="93"/>
        <v xml:space="preserve"> </v>
      </c>
      <c r="P635" s="83" t="str">
        <f t="shared" si="99"/>
        <v xml:space="preserve"> </v>
      </c>
      <c r="Q635" s="83" t="str">
        <f t="shared" si="94"/>
        <v xml:space="preserve"> </v>
      </c>
      <c r="R635" s="82" t="str">
        <f t="shared" si="95"/>
        <v xml:space="preserve"> </v>
      </c>
      <c r="S635" s="82" t="str">
        <f t="shared" si="96"/>
        <v xml:space="preserve"> </v>
      </c>
      <c r="T635" s="84" t="str">
        <f t="shared" si="97"/>
        <v xml:space="preserve"> </v>
      </c>
      <c r="U635" s="77"/>
      <c r="V635" s="78"/>
      <c r="Z635" s="80"/>
      <c r="AA635" s="80"/>
      <c r="AB635" s="80"/>
    </row>
    <row r="636" spans="1:28" s="79" customFormat="1" ht="15" customHeight="1" x14ac:dyDescent="0.2">
      <c r="A636" s="46"/>
      <c r="B636" s="85"/>
      <c r="C636" s="48"/>
      <c r="D636" s="48"/>
      <c r="E636" s="86"/>
      <c r="F636" s="50"/>
      <c r="G636" s="94" t="str">
        <f t="shared" si="90"/>
        <v xml:space="preserve"> </v>
      </c>
      <c r="H636" s="88" t="str">
        <f t="shared" si="91"/>
        <v xml:space="preserve"> </v>
      </c>
      <c r="I636" s="90"/>
      <c r="J636" s="87"/>
      <c r="K636" s="51"/>
      <c r="L636" s="96" t="str">
        <f t="shared" si="98"/>
        <v xml:space="preserve"> </v>
      </c>
      <c r="M636" s="64" t="str">
        <f>IF(E636=0," ",IF(D636="Hayır",VLOOKUP(H636,Katsayı!$A$1:$B$197,2),IF(D636="Evet",VLOOKUP(H636,Katsayı!$A$199:$B$235,2),0)))</f>
        <v xml:space="preserve"> </v>
      </c>
      <c r="N636" s="82" t="str">
        <f t="shared" si="92"/>
        <v xml:space="preserve"> </v>
      </c>
      <c r="O636" s="83" t="str">
        <f t="shared" si="93"/>
        <v xml:space="preserve"> </v>
      </c>
      <c r="P636" s="83" t="str">
        <f t="shared" si="99"/>
        <v xml:space="preserve"> </v>
      </c>
      <c r="Q636" s="83" t="str">
        <f t="shared" si="94"/>
        <v xml:space="preserve"> </v>
      </c>
      <c r="R636" s="82" t="str">
        <f t="shared" si="95"/>
        <v xml:space="preserve"> </v>
      </c>
      <c r="S636" s="82" t="str">
        <f t="shared" si="96"/>
        <v xml:space="preserve"> </v>
      </c>
      <c r="T636" s="84" t="str">
        <f t="shared" si="97"/>
        <v xml:space="preserve"> </v>
      </c>
      <c r="U636" s="77"/>
      <c r="V636" s="78"/>
      <c r="Z636" s="80"/>
      <c r="AA636" s="80"/>
      <c r="AB636" s="80"/>
    </row>
    <row r="637" spans="1:28" s="79" customFormat="1" ht="15" customHeight="1" x14ac:dyDescent="0.2">
      <c r="A637" s="46"/>
      <c r="B637" s="85"/>
      <c r="C637" s="48"/>
      <c r="D637" s="48"/>
      <c r="E637" s="86"/>
      <c r="F637" s="50"/>
      <c r="G637" s="94" t="str">
        <f t="shared" si="90"/>
        <v xml:space="preserve"> </v>
      </c>
      <c r="H637" s="88" t="str">
        <f t="shared" si="91"/>
        <v xml:space="preserve"> </v>
      </c>
      <c r="I637" s="90"/>
      <c r="J637" s="87"/>
      <c r="K637" s="51"/>
      <c r="L637" s="96" t="str">
        <f t="shared" si="98"/>
        <v xml:space="preserve"> </v>
      </c>
      <c r="M637" s="64" t="str">
        <f>IF(E637=0," ",IF(D637="Hayır",VLOOKUP(H637,Katsayı!$A$1:$B$197,2),IF(D637="Evet",VLOOKUP(H637,Katsayı!$A$199:$B$235,2),0)))</f>
        <v xml:space="preserve"> </v>
      </c>
      <c r="N637" s="82" t="str">
        <f t="shared" si="92"/>
        <v xml:space="preserve"> </v>
      </c>
      <c r="O637" s="83" t="str">
        <f t="shared" si="93"/>
        <v xml:space="preserve"> </v>
      </c>
      <c r="P637" s="83" t="str">
        <f t="shared" si="99"/>
        <v xml:space="preserve"> </v>
      </c>
      <c r="Q637" s="83" t="str">
        <f t="shared" si="94"/>
        <v xml:space="preserve"> </v>
      </c>
      <c r="R637" s="82" t="str">
        <f t="shared" si="95"/>
        <v xml:space="preserve"> </v>
      </c>
      <c r="S637" s="82" t="str">
        <f t="shared" si="96"/>
        <v xml:space="preserve"> </v>
      </c>
      <c r="T637" s="84" t="str">
        <f t="shared" si="97"/>
        <v xml:space="preserve"> </v>
      </c>
      <c r="U637" s="77"/>
      <c r="V637" s="78"/>
      <c r="Z637" s="80"/>
      <c r="AA637" s="80"/>
      <c r="AB637" s="80"/>
    </row>
    <row r="638" spans="1:28" s="79" customFormat="1" ht="15" customHeight="1" x14ac:dyDescent="0.2">
      <c r="A638" s="46"/>
      <c r="B638" s="85"/>
      <c r="C638" s="48"/>
      <c r="D638" s="48"/>
      <c r="E638" s="86"/>
      <c r="F638" s="50"/>
      <c r="G638" s="94" t="str">
        <f t="shared" si="90"/>
        <v xml:space="preserve"> </v>
      </c>
      <c r="H638" s="88" t="str">
        <f t="shared" si="91"/>
        <v xml:space="preserve"> </v>
      </c>
      <c r="I638" s="90"/>
      <c r="J638" s="87"/>
      <c r="K638" s="51"/>
      <c r="L638" s="96" t="str">
        <f t="shared" si="98"/>
        <v xml:space="preserve"> </v>
      </c>
      <c r="M638" s="64" t="str">
        <f>IF(E638=0," ",IF(D638="Hayır",VLOOKUP(H638,Katsayı!$A$1:$B$197,2),IF(D638="Evet",VLOOKUP(H638,Katsayı!$A$199:$B$235,2),0)))</f>
        <v xml:space="preserve"> </v>
      </c>
      <c r="N638" s="82" t="str">
        <f t="shared" si="92"/>
        <v xml:space="preserve"> </v>
      </c>
      <c r="O638" s="83" t="str">
        <f t="shared" si="93"/>
        <v xml:space="preserve"> </v>
      </c>
      <c r="P638" s="83" t="str">
        <f t="shared" si="99"/>
        <v xml:space="preserve"> </v>
      </c>
      <c r="Q638" s="83" t="str">
        <f t="shared" si="94"/>
        <v xml:space="preserve"> </v>
      </c>
      <c r="R638" s="82" t="str">
        <f t="shared" si="95"/>
        <v xml:space="preserve"> </v>
      </c>
      <c r="S638" s="82" t="str">
        <f t="shared" si="96"/>
        <v xml:space="preserve"> </v>
      </c>
      <c r="T638" s="84" t="str">
        <f t="shared" si="97"/>
        <v xml:space="preserve"> </v>
      </c>
      <c r="U638" s="77"/>
      <c r="V638" s="78"/>
      <c r="Z638" s="80"/>
      <c r="AA638" s="80"/>
      <c r="AB638" s="80"/>
    </row>
    <row r="639" spans="1:28" s="79" customFormat="1" ht="15" customHeight="1" x14ac:dyDescent="0.2">
      <c r="A639" s="46"/>
      <c r="B639" s="85"/>
      <c r="C639" s="48"/>
      <c r="D639" s="48"/>
      <c r="E639" s="86"/>
      <c r="F639" s="50"/>
      <c r="G639" s="94" t="str">
        <f t="shared" si="90"/>
        <v xml:space="preserve"> </v>
      </c>
      <c r="H639" s="88" t="str">
        <f t="shared" si="91"/>
        <v xml:space="preserve"> </v>
      </c>
      <c r="I639" s="90"/>
      <c r="J639" s="87"/>
      <c r="K639" s="51"/>
      <c r="L639" s="96" t="str">
        <f t="shared" si="98"/>
        <v xml:space="preserve"> </v>
      </c>
      <c r="M639" s="64" t="str">
        <f>IF(E639=0," ",IF(D639="Hayır",VLOOKUP(H639,Katsayı!$A$1:$B$197,2),IF(D639="Evet",VLOOKUP(H639,Katsayı!$A$199:$B$235,2),0)))</f>
        <v xml:space="preserve"> </v>
      </c>
      <c r="N639" s="82" t="str">
        <f t="shared" si="92"/>
        <v xml:space="preserve"> </v>
      </c>
      <c r="O639" s="83" t="str">
        <f t="shared" si="93"/>
        <v xml:space="preserve"> </v>
      </c>
      <c r="P639" s="83" t="str">
        <f t="shared" si="99"/>
        <v xml:space="preserve"> </v>
      </c>
      <c r="Q639" s="83" t="str">
        <f t="shared" si="94"/>
        <v xml:space="preserve"> </v>
      </c>
      <c r="R639" s="82" t="str">
        <f t="shared" si="95"/>
        <v xml:space="preserve"> </v>
      </c>
      <c r="S639" s="82" t="str">
        <f t="shared" si="96"/>
        <v xml:space="preserve"> </v>
      </c>
      <c r="T639" s="84" t="str">
        <f t="shared" si="97"/>
        <v xml:space="preserve"> </v>
      </c>
      <c r="U639" s="77"/>
      <c r="V639" s="78"/>
      <c r="Z639" s="80"/>
      <c r="AA639" s="80"/>
      <c r="AB639" s="80"/>
    </row>
    <row r="640" spans="1:28" s="79" customFormat="1" ht="15" customHeight="1" x14ac:dyDescent="0.2">
      <c r="A640" s="46"/>
      <c r="B640" s="85"/>
      <c r="C640" s="48"/>
      <c r="D640" s="48"/>
      <c r="E640" s="86"/>
      <c r="F640" s="50"/>
      <c r="G640" s="94" t="str">
        <f t="shared" si="90"/>
        <v xml:space="preserve"> </v>
      </c>
      <c r="H640" s="88" t="str">
        <f t="shared" si="91"/>
        <v xml:space="preserve"> </v>
      </c>
      <c r="I640" s="90"/>
      <c r="J640" s="87"/>
      <c r="K640" s="51"/>
      <c r="L640" s="96" t="str">
        <f t="shared" si="98"/>
        <v xml:space="preserve"> </v>
      </c>
      <c r="M640" s="64" t="str">
        <f>IF(E640=0," ",IF(D640="Hayır",VLOOKUP(H640,Katsayı!$A$1:$B$197,2),IF(D640="Evet",VLOOKUP(H640,Katsayı!$A$199:$B$235,2),0)))</f>
        <v xml:space="preserve"> </v>
      </c>
      <c r="N640" s="82" t="str">
        <f t="shared" si="92"/>
        <v xml:space="preserve"> </v>
      </c>
      <c r="O640" s="83" t="str">
        <f t="shared" si="93"/>
        <v xml:space="preserve"> </v>
      </c>
      <c r="P640" s="83" t="str">
        <f t="shared" si="99"/>
        <v xml:space="preserve"> </v>
      </c>
      <c r="Q640" s="83" t="str">
        <f t="shared" si="94"/>
        <v xml:space="preserve"> </v>
      </c>
      <c r="R640" s="82" t="str">
        <f t="shared" si="95"/>
        <v xml:space="preserve"> </v>
      </c>
      <c r="S640" s="82" t="str">
        <f t="shared" si="96"/>
        <v xml:space="preserve"> </v>
      </c>
      <c r="T640" s="84" t="str">
        <f t="shared" si="97"/>
        <v xml:space="preserve"> </v>
      </c>
      <c r="U640" s="77"/>
      <c r="V640" s="78"/>
      <c r="Z640" s="80"/>
      <c r="AA640" s="80"/>
      <c r="AB640" s="80"/>
    </row>
    <row r="641" spans="1:28" s="79" customFormat="1" ht="15" customHeight="1" x14ac:dyDescent="0.2">
      <c r="A641" s="46"/>
      <c r="B641" s="85"/>
      <c r="C641" s="48"/>
      <c r="D641" s="48"/>
      <c r="E641" s="86"/>
      <c r="F641" s="49"/>
      <c r="G641" s="94" t="str">
        <f t="shared" si="90"/>
        <v xml:space="preserve"> </v>
      </c>
      <c r="H641" s="88" t="str">
        <f t="shared" si="91"/>
        <v xml:space="preserve"> </v>
      </c>
      <c r="I641" s="90"/>
      <c r="J641" s="87"/>
      <c r="K641" s="51"/>
      <c r="L641" s="96" t="str">
        <f t="shared" si="98"/>
        <v xml:space="preserve"> </v>
      </c>
      <c r="M641" s="64" t="str">
        <f>IF(E641=0," ",IF(D641="Hayır",VLOOKUP(H641,Katsayı!$A$1:$B$197,2),IF(D641="Evet",VLOOKUP(H641,Katsayı!$A$199:$B$235,2),0)))</f>
        <v xml:space="preserve"> </v>
      </c>
      <c r="N641" s="82" t="str">
        <f t="shared" si="92"/>
        <v xml:space="preserve"> </v>
      </c>
      <c r="O641" s="83" t="str">
        <f t="shared" si="93"/>
        <v xml:space="preserve"> </v>
      </c>
      <c r="P641" s="83" t="str">
        <f t="shared" si="99"/>
        <v xml:space="preserve"> </v>
      </c>
      <c r="Q641" s="83" t="str">
        <f t="shared" si="94"/>
        <v xml:space="preserve"> </v>
      </c>
      <c r="R641" s="82" t="str">
        <f t="shared" si="95"/>
        <v xml:space="preserve"> </v>
      </c>
      <c r="S641" s="82" t="str">
        <f t="shared" si="96"/>
        <v xml:space="preserve"> </v>
      </c>
      <c r="T641" s="84" t="str">
        <f t="shared" si="97"/>
        <v xml:space="preserve"> </v>
      </c>
      <c r="U641" s="77"/>
      <c r="V641" s="78"/>
      <c r="Z641" s="80"/>
      <c r="AA641" s="80"/>
      <c r="AB641" s="80"/>
    </row>
    <row r="642" spans="1:28" s="79" customFormat="1" ht="15" customHeight="1" x14ac:dyDescent="0.2">
      <c r="A642" s="46"/>
      <c r="B642" s="85"/>
      <c r="C642" s="48"/>
      <c r="D642" s="48"/>
      <c r="E642" s="86"/>
      <c r="F642" s="49"/>
      <c r="G642" s="94" t="str">
        <f t="shared" si="90"/>
        <v xml:space="preserve"> </v>
      </c>
      <c r="H642" s="88" t="str">
        <f t="shared" si="91"/>
        <v xml:space="preserve"> </v>
      </c>
      <c r="I642" s="90"/>
      <c r="J642" s="87"/>
      <c r="K642" s="51"/>
      <c r="L642" s="96" t="str">
        <f t="shared" si="98"/>
        <v xml:space="preserve"> </v>
      </c>
      <c r="M642" s="64" t="str">
        <f>IF(E642=0," ",IF(D642="Hayır",VLOOKUP(H642,Katsayı!$A$1:$B$197,2),IF(D642="Evet",VLOOKUP(H642,Katsayı!$A$199:$B$235,2),0)))</f>
        <v xml:space="preserve"> </v>
      </c>
      <c r="N642" s="82" t="str">
        <f t="shared" si="92"/>
        <v xml:space="preserve"> </v>
      </c>
      <c r="O642" s="83" t="str">
        <f t="shared" si="93"/>
        <v xml:space="preserve"> </v>
      </c>
      <c r="P642" s="83" t="str">
        <f t="shared" si="99"/>
        <v xml:space="preserve"> </v>
      </c>
      <c r="Q642" s="83" t="str">
        <f t="shared" si="94"/>
        <v xml:space="preserve"> </v>
      </c>
      <c r="R642" s="82" t="str">
        <f t="shared" si="95"/>
        <v xml:space="preserve"> </v>
      </c>
      <c r="S642" s="82" t="str">
        <f t="shared" si="96"/>
        <v xml:space="preserve"> </v>
      </c>
      <c r="T642" s="84" t="str">
        <f t="shared" si="97"/>
        <v xml:space="preserve"> </v>
      </c>
      <c r="U642" s="77"/>
      <c r="V642" s="78"/>
      <c r="Z642" s="80"/>
      <c r="AA642" s="80"/>
      <c r="AB642" s="80"/>
    </row>
    <row r="643" spans="1:28" s="79" customFormat="1" ht="15" customHeight="1" x14ac:dyDescent="0.2">
      <c r="A643" s="46"/>
      <c r="B643" s="85"/>
      <c r="C643" s="48"/>
      <c r="D643" s="48"/>
      <c r="E643" s="86"/>
      <c r="F643" s="49"/>
      <c r="G643" s="94" t="str">
        <f t="shared" si="90"/>
        <v xml:space="preserve"> </v>
      </c>
      <c r="H643" s="88" t="str">
        <f t="shared" si="91"/>
        <v xml:space="preserve"> </v>
      </c>
      <c r="I643" s="90"/>
      <c r="J643" s="87"/>
      <c r="K643" s="51"/>
      <c r="L643" s="96" t="str">
        <f t="shared" si="98"/>
        <v xml:space="preserve"> </v>
      </c>
      <c r="M643" s="64" t="str">
        <f>IF(E643=0," ",IF(D643="Hayır",VLOOKUP(H643,Katsayı!$A$1:$B$197,2),IF(D643="Evet",VLOOKUP(H643,Katsayı!$A$199:$B$235,2),0)))</f>
        <v xml:space="preserve"> </v>
      </c>
      <c r="N643" s="82" t="str">
        <f t="shared" si="92"/>
        <v xml:space="preserve"> </v>
      </c>
      <c r="O643" s="83" t="str">
        <f t="shared" si="93"/>
        <v xml:space="preserve"> </v>
      </c>
      <c r="P643" s="83" t="str">
        <f t="shared" si="99"/>
        <v xml:space="preserve"> </v>
      </c>
      <c r="Q643" s="83" t="str">
        <f t="shared" si="94"/>
        <v xml:space="preserve"> </v>
      </c>
      <c r="R643" s="82" t="str">
        <f t="shared" si="95"/>
        <v xml:space="preserve"> </v>
      </c>
      <c r="S643" s="82" t="str">
        <f t="shared" si="96"/>
        <v xml:space="preserve"> </v>
      </c>
      <c r="T643" s="84" t="str">
        <f t="shared" si="97"/>
        <v xml:space="preserve"> </v>
      </c>
      <c r="U643" s="77"/>
      <c r="V643" s="78"/>
      <c r="Z643" s="80"/>
      <c r="AA643" s="80"/>
      <c r="AB643" s="80"/>
    </row>
    <row r="644" spans="1:28" s="79" customFormat="1" ht="15" customHeight="1" x14ac:dyDescent="0.2">
      <c r="A644" s="46"/>
      <c r="B644" s="85"/>
      <c r="C644" s="48"/>
      <c r="D644" s="48"/>
      <c r="E644" s="86"/>
      <c r="F644" s="49"/>
      <c r="G644" s="94" t="str">
        <f t="shared" si="90"/>
        <v xml:space="preserve"> </v>
      </c>
      <c r="H644" s="88" t="str">
        <f t="shared" si="91"/>
        <v xml:space="preserve"> </v>
      </c>
      <c r="I644" s="90"/>
      <c r="J644" s="87"/>
      <c r="K644" s="51"/>
      <c r="L644" s="96" t="str">
        <f t="shared" si="98"/>
        <v xml:space="preserve"> </v>
      </c>
      <c r="M644" s="64" t="str">
        <f>IF(E644=0," ",IF(D644="Hayır",VLOOKUP(H644,Katsayı!$A$1:$B$197,2),IF(D644="Evet",VLOOKUP(H644,Katsayı!$A$199:$B$235,2),0)))</f>
        <v xml:space="preserve"> </v>
      </c>
      <c r="N644" s="82" t="str">
        <f t="shared" si="92"/>
        <v xml:space="preserve"> </v>
      </c>
      <c r="O644" s="83" t="str">
        <f t="shared" si="93"/>
        <v xml:space="preserve"> </v>
      </c>
      <c r="P644" s="83" t="str">
        <f t="shared" si="99"/>
        <v xml:space="preserve"> </v>
      </c>
      <c r="Q644" s="83" t="str">
        <f t="shared" si="94"/>
        <v xml:space="preserve"> </v>
      </c>
      <c r="R644" s="82" t="str">
        <f t="shared" si="95"/>
        <v xml:space="preserve"> </v>
      </c>
      <c r="S644" s="82" t="str">
        <f t="shared" si="96"/>
        <v xml:space="preserve"> </v>
      </c>
      <c r="T644" s="84" t="str">
        <f t="shared" si="97"/>
        <v xml:space="preserve"> </v>
      </c>
      <c r="U644" s="77"/>
      <c r="V644" s="78"/>
      <c r="Z644" s="80"/>
      <c r="AA644" s="80"/>
      <c r="AB644" s="80"/>
    </row>
    <row r="645" spans="1:28" s="79" customFormat="1" ht="15" customHeight="1" x14ac:dyDescent="0.2">
      <c r="A645" s="46"/>
      <c r="B645" s="85"/>
      <c r="C645" s="48"/>
      <c r="D645" s="48"/>
      <c r="E645" s="86"/>
      <c r="F645" s="49"/>
      <c r="G645" s="94" t="str">
        <f t="shared" si="90"/>
        <v xml:space="preserve"> </v>
      </c>
      <c r="H645" s="88" t="str">
        <f t="shared" si="91"/>
        <v xml:space="preserve"> </v>
      </c>
      <c r="I645" s="90"/>
      <c r="J645" s="87"/>
      <c r="K645" s="51"/>
      <c r="L645" s="96" t="str">
        <f t="shared" si="98"/>
        <v xml:space="preserve"> </v>
      </c>
      <c r="M645" s="64" t="str">
        <f>IF(E645=0," ",IF(D645="Hayır",VLOOKUP(H645,Katsayı!$A$1:$B$197,2),IF(D645="Evet",VLOOKUP(H645,Katsayı!$A$199:$B$235,2),0)))</f>
        <v xml:space="preserve"> </v>
      </c>
      <c r="N645" s="82" t="str">
        <f t="shared" si="92"/>
        <v xml:space="preserve"> </v>
      </c>
      <c r="O645" s="83" t="str">
        <f t="shared" si="93"/>
        <v xml:space="preserve"> </v>
      </c>
      <c r="P645" s="83" t="str">
        <f t="shared" si="99"/>
        <v xml:space="preserve"> </v>
      </c>
      <c r="Q645" s="83" t="str">
        <f t="shared" si="94"/>
        <v xml:space="preserve"> </v>
      </c>
      <c r="R645" s="82" t="str">
        <f t="shared" si="95"/>
        <v xml:space="preserve"> </v>
      </c>
      <c r="S645" s="82" t="str">
        <f t="shared" si="96"/>
        <v xml:space="preserve"> </v>
      </c>
      <c r="T645" s="84" t="str">
        <f t="shared" si="97"/>
        <v xml:space="preserve"> </v>
      </c>
      <c r="U645" s="77"/>
      <c r="V645" s="78"/>
      <c r="Z645" s="80"/>
      <c r="AA645" s="80"/>
      <c r="AB645" s="80"/>
    </row>
    <row r="646" spans="1:28" s="79" customFormat="1" ht="15" customHeight="1" x14ac:dyDescent="0.2">
      <c r="A646" s="46"/>
      <c r="B646" s="85"/>
      <c r="C646" s="48"/>
      <c r="D646" s="48"/>
      <c r="E646" s="86"/>
      <c r="F646" s="49"/>
      <c r="G646" s="94" t="str">
        <f t="shared" si="90"/>
        <v xml:space="preserve"> </v>
      </c>
      <c r="H646" s="88" t="str">
        <f t="shared" si="91"/>
        <v xml:space="preserve"> </v>
      </c>
      <c r="I646" s="90"/>
      <c r="J646" s="87"/>
      <c r="K646" s="51"/>
      <c r="L646" s="96" t="str">
        <f t="shared" si="98"/>
        <v xml:space="preserve"> </v>
      </c>
      <c r="M646" s="64" t="str">
        <f>IF(E646=0," ",IF(D646="Hayır",VLOOKUP(H646,Katsayı!$A$1:$B$197,2),IF(D646="Evet",VLOOKUP(H646,Katsayı!$A$199:$B$235,2),0)))</f>
        <v xml:space="preserve"> </v>
      </c>
      <c r="N646" s="82" t="str">
        <f t="shared" si="92"/>
        <v xml:space="preserve"> </v>
      </c>
      <c r="O646" s="83" t="str">
        <f t="shared" si="93"/>
        <v xml:space="preserve"> </v>
      </c>
      <c r="P646" s="83" t="str">
        <f t="shared" si="99"/>
        <v xml:space="preserve"> </v>
      </c>
      <c r="Q646" s="83" t="str">
        <f t="shared" si="94"/>
        <v xml:space="preserve"> </v>
      </c>
      <c r="R646" s="82" t="str">
        <f t="shared" si="95"/>
        <v xml:space="preserve"> </v>
      </c>
      <c r="S646" s="82" t="str">
        <f t="shared" si="96"/>
        <v xml:space="preserve"> </v>
      </c>
      <c r="T646" s="84" t="str">
        <f t="shared" si="97"/>
        <v xml:space="preserve"> </v>
      </c>
      <c r="U646" s="77"/>
      <c r="V646" s="78"/>
      <c r="Z646" s="80"/>
      <c r="AA646" s="80"/>
      <c r="AB646" s="80"/>
    </row>
    <row r="647" spans="1:28" s="79" customFormat="1" ht="15" customHeight="1" x14ac:dyDescent="0.2">
      <c r="A647" s="46"/>
      <c r="B647" s="85"/>
      <c r="C647" s="48"/>
      <c r="D647" s="48"/>
      <c r="E647" s="86"/>
      <c r="F647" s="49"/>
      <c r="G647" s="94" t="str">
        <f t="shared" ref="G647:G710" si="100">IF(E647&gt;0,IF(AND(MONTH(E647)=1,DAY(E647)&gt;=27),E647+28,IF(AND(MONTH(E647)=1,DAY(E647)=1),E647+31,IF(AND(MONTH(E647)=3,DAY(E647)=1),E647+31,IF(AND(MONTH(E647)=5,DAY(E647)=1),E647+31,IF(AND(MONTH(E647)=7,DAY(E647)=1),E647+31,IF(AND(MONTH(E647)=8,DAY(E647)=1),E647+31,IF(AND(MONTH(E647)=10,DAY(E647)=1),E647+31,IF(AND(MONTH(E647)=12,DAY(E647)=1),E647+31,IF(DAY(E647)=31,E647+30,E647+31)))))))))," ")</f>
        <v xml:space="preserve"> </v>
      </c>
      <c r="H647" s="88" t="str">
        <f t="shared" ref="H647:H710" si="101">IF(E647&gt;0,IF(D647="Evet",43221,IF(E647&lt;=38352,38352+30,IF(E647&gt;44316,44346,G647)))," ")</f>
        <v xml:space="preserve"> </v>
      </c>
      <c r="I647" s="90"/>
      <c r="J647" s="87"/>
      <c r="K647" s="51"/>
      <c r="L647" s="96" t="str">
        <f t="shared" si="98"/>
        <v xml:space="preserve"> </v>
      </c>
      <c r="M647" s="64" t="str">
        <f>IF(E647=0," ",IF(D647="Hayır",VLOOKUP(H647,Katsayı!$A$1:$B$197,2),IF(D647="Evet",VLOOKUP(H647,Katsayı!$A$199:$B$235,2),0)))</f>
        <v xml:space="preserve"> </v>
      </c>
      <c r="N647" s="82" t="str">
        <f t="shared" ref="N647:N710" si="102">IF(E647=0," ",J647*M647)</f>
        <v xml:space="preserve"> </v>
      </c>
      <c r="O647" s="83" t="str">
        <f t="shared" ref="O647:O710" si="103">IF(J647&lt;=0," ",IF(N647&lt;=0," ",K647*M647))</f>
        <v xml:space="preserve"> </v>
      </c>
      <c r="P647" s="83" t="str">
        <f t="shared" si="99"/>
        <v xml:space="preserve"> </v>
      </c>
      <c r="Q647" s="83" t="str">
        <f t="shared" ref="Q647:Q710" si="104">IF(E647=0," ",N647-J647)</f>
        <v xml:space="preserve"> </v>
      </c>
      <c r="R647" s="82" t="str">
        <f t="shared" ref="R647:R710" si="105">IF(K647=0," ",O647-K647)</f>
        <v xml:space="preserve"> </v>
      </c>
      <c r="S647" s="82" t="str">
        <f t="shared" ref="S647:S710" si="106">IF(J647&lt;=0," ",IF(R647=" ",Q647,Q647-R647))</f>
        <v xml:space="preserve"> </v>
      </c>
      <c r="T647" s="84" t="str">
        <f t="shared" ref="T647:T710" si="107">IF(J647&gt;0,S647*0.02," ")</f>
        <v xml:space="preserve"> </v>
      </c>
      <c r="U647" s="77"/>
      <c r="V647" s="78"/>
      <c r="Z647" s="80"/>
      <c r="AA647" s="80"/>
      <c r="AB647" s="80"/>
    </row>
    <row r="648" spans="1:28" s="79" customFormat="1" ht="15" customHeight="1" x14ac:dyDescent="0.2">
      <c r="A648" s="46"/>
      <c r="B648" s="85"/>
      <c r="C648" s="48"/>
      <c r="D648" s="48"/>
      <c r="E648" s="86"/>
      <c r="F648" s="49"/>
      <c r="G648" s="94" t="str">
        <f t="shared" si="100"/>
        <v xml:space="preserve"> </v>
      </c>
      <c r="H648" s="88" t="str">
        <f t="shared" si="101"/>
        <v xml:space="preserve"> </v>
      </c>
      <c r="I648" s="90"/>
      <c r="J648" s="87"/>
      <c r="K648" s="51"/>
      <c r="L648" s="96" t="str">
        <f t="shared" si="98"/>
        <v xml:space="preserve"> </v>
      </c>
      <c r="M648" s="64" t="str">
        <f>IF(E648=0," ",IF(D648="Hayır",VLOOKUP(H648,Katsayı!$A$1:$B$197,2),IF(D648="Evet",VLOOKUP(H648,Katsayı!$A$199:$B$235,2),0)))</f>
        <v xml:space="preserve"> </v>
      </c>
      <c r="N648" s="82" t="str">
        <f t="shared" si="102"/>
        <v xml:space="preserve"> </v>
      </c>
      <c r="O648" s="83" t="str">
        <f t="shared" si="103"/>
        <v xml:space="preserve"> </v>
      </c>
      <c r="P648" s="83" t="str">
        <f t="shared" si="99"/>
        <v xml:space="preserve"> </v>
      </c>
      <c r="Q648" s="83" t="str">
        <f t="shared" si="104"/>
        <v xml:space="preserve"> </v>
      </c>
      <c r="R648" s="82" t="str">
        <f t="shared" si="105"/>
        <v xml:space="preserve"> </v>
      </c>
      <c r="S648" s="82" t="str">
        <f t="shared" si="106"/>
        <v xml:space="preserve"> </v>
      </c>
      <c r="T648" s="84" t="str">
        <f t="shared" si="107"/>
        <v xml:space="preserve"> </v>
      </c>
      <c r="U648" s="77"/>
      <c r="V648" s="78"/>
      <c r="Z648" s="80"/>
      <c r="AA648" s="80"/>
      <c r="AB648" s="80"/>
    </row>
    <row r="649" spans="1:28" s="79" customFormat="1" ht="15" customHeight="1" x14ac:dyDescent="0.2">
      <c r="A649" s="46"/>
      <c r="B649" s="85"/>
      <c r="C649" s="48"/>
      <c r="D649" s="48"/>
      <c r="E649" s="86"/>
      <c r="F649" s="49"/>
      <c r="G649" s="94" t="str">
        <f t="shared" si="100"/>
        <v xml:space="preserve"> </v>
      </c>
      <c r="H649" s="88" t="str">
        <f t="shared" si="101"/>
        <v xml:space="preserve"> </v>
      </c>
      <c r="I649" s="90"/>
      <c r="J649" s="87"/>
      <c r="K649" s="51"/>
      <c r="L649" s="96" t="str">
        <f t="shared" ref="L649:L712" si="108">IF(J649&gt;0,J649-K649," ")</f>
        <v xml:space="preserve"> </v>
      </c>
      <c r="M649" s="64" t="str">
        <f>IF(E649=0," ",IF(D649="Hayır",VLOOKUP(H649,Katsayı!$A$1:$B$197,2),IF(D649="Evet",VLOOKUP(H649,Katsayı!$A$199:$B$235,2),0)))</f>
        <v xml:space="preserve"> </v>
      </c>
      <c r="N649" s="82" t="str">
        <f t="shared" si="102"/>
        <v xml:space="preserve"> </v>
      </c>
      <c r="O649" s="83" t="str">
        <f t="shared" si="103"/>
        <v xml:space="preserve"> </v>
      </c>
      <c r="P649" s="83" t="str">
        <f t="shared" ref="P649:P712" si="109">IF(J649&gt;0,N649-O649," ")</f>
        <v xml:space="preserve"> </v>
      </c>
      <c r="Q649" s="83" t="str">
        <f t="shared" si="104"/>
        <v xml:space="preserve"> </v>
      </c>
      <c r="R649" s="82" t="str">
        <f t="shared" si="105"/>
        <v xml:space="preserve"> </v>
      </c>
      <c r="S649" s="82" t="str">
        <f t="shared" si="106"/>
        <v xml:space="preserve"> </v>
      </c>
      <c r="T649" s="84" t="str">
        <f t="shared" si="107"/>
        <v xml:space="preserve"> </v>
      </c>
      <c r="U649" s="77"/>
      <c r="V649" s="78"/>
      <c r="Z649" s="80"/>
      <c r="AA649" s="80"/>
      <c r="AB649" s="80"/>
    </row>
    <row r="650" spans="1:28" s="79" customFormat="1" ht="15" customHeight="1" x14ac:dyDescent="0.2">
      <c r="A650" s="46"/>
      <c r="B650" s="85"/>
      <c r="C650" s="48"/>
      <c r="D650" s="48"/>
      <c r="E650" s="86"/>
      <c r="F650" s="49"/>
      <c r="G650" s="94" t="str">
        <f t="shared" si="100"/>
        <v xml:space="preserve"> </v>
      </c>
      <c r="H650" s="88" t="str">
        <f t="shared" si="101"/>
        <v xml:space="preserve"> </v>
      </c>
      <c r="I650" s="90"/>
      <c r="J650" s="87"/>
      <c r="K650" s="51"/>
      <c r="L650" s="96" t="str">
        <f t="shared" si="108"/>
        <v xml:space="preserve"> </v>
      </c>
      <c r="M650" s="64" t="str">
        <f>IF(E650=0," ",IF(D650="Hayır",VLOOKUP(H650,Katsayı!$A$1:$B$197,2),IF(D650="Evet",VLOOKUP(H650,Katsayı!$A$199:$B$235,2),0)))</f>
        <v xml:space="preserve"> </v>
      </c>
      <c r="N650" s="82" t="str">
        <f t="shared" si="102"/>
        <v xml:space="preserve"> </v>
      </c>
      <c r="O650" s="83" t="str">
        <f t="shared" si="103"/>
        <v xml:space="preserve"> </v>
      </c>
      <c r="P650" s="83" t="str">
        <f t="shared" si="109"/>
        <v xml:space="preserve"> </v>
      </c>
      <c r="Q650" s="83" t="str">
        <f t="shared" si="104"/>
        <v xml:space="preserve"> </v>
      </c>
      <c r="R650" s="82" t="str">
        <f t="shared" si="105"/>
        <v xml:space="preserve"> </v>
      </c>
      <c r="S650" s="82" t="str">
        <f t="shared" si="106"/>
        <v xml:space="preserve"> </v>
      </c>
      <c r="T650" s="84" t="str">
        <f t="shared" si="107"/>
        <v xml:space="preserve"> </v>
      </c>
      <c r="U650" s="77"/>
      <c r="V650" s="78"/>
      <c r="Z650" s="80"/>
      <c r="AA650" s="80"/>
      <c r="AB650" s="80"/>
    </row>
    <row r="651" spans="1:28" s="79" customFormat="1" ht="15" customHeight="1" x14ac:dyDescent="0.2">
      <c r="A651" s="46"/>
      <c r="B651" s="85"/>
      <c r="C651" s="48"/>
      <c r="D651" s="48"/>
      <c r="E651" s="86"/>
      <c r="F651" s="49"/>
      <c r="G651" s="94" t="str">
        <f t="shared" si="100"/>
        <v xml:space="preserve"> </v>
      </c>
      <c r="H651" s="88" t="str">
        <f t="shared" si="101"/>
        <v xml:space="preserve"> </v>
      </c>
      <c r="I651" s="90"/>
      <c r="J651" s="87"/>
      <c r="K651" s="51"/>
      <c r="L651" s="96" t="str">
        <f t="shared" si="108"/>
        <v xml:space="preserve"> </v>
      </c>
      <c r="M651" s="64" t="str">
        <f>IF(E651=0," ",IF(D651="Hayır",VLOOKUP(H651,Katsayı!$A$1:$B$197,2),IF(D651="Evet",VLOOKUP(H651,Katsayı!$A$199:$B$235,2),0)))</f>
        <v xml:space="preserve"> </v>
      </c>
      <c r="N651" s="82" t="str">
        <f t="shared" si="102"/>
        <v xml:space="preserve"> </v>
      </c>
      <c r="O651" s="83" t="str">
        <f t="shared" si="103"/>
        <v xml:space="preserve"> </v>
      </c>
      <c r="P651" s="83" t="str">
        <f t="shared" si="109"/>
        <v xml:space="preserve"> </v>
      </c>
      <c r="Q651" s="83" t="str">
        <f t="shared" si="104"/>
        <v xml:space="preserve"> </v>
      </c>
      <c r="R651" s="82" t="str">
        <f t="shared" si="105"/>
        <v xml:space="preserve"> </v>
      </c>
      <c r="S651" s="82" t="str">
        <f t="shared" si="106"/>
        <v xml:space="preserve"> </v>
      </c>
      <c r="T651" s="84" t="str">
        <f t="shared" si="107"/>
        <v xml:space="preserve"> </v>
      </c>
      <c r="U651" s="77"/>
      <c r="V651" s="78"/>
      <c r="Z651" s="80"/>
      <c r="AA651" s="80"/>
      <c r="AB651" s="80"/>
    </row>
    <row r="652" spans="1:28" s="79" customFormat="1" ht="15" customHeight="1" x14ac:dyDescent="0.2">
      <c r="A652" s="46"/>
      <c r="B652" s="85"/>
      <c r="C652" s="48"/>
      <c r="D652" s="48"/>
      <c r="E652" s="86"/>
      <c r="F652" s="49"/>
      <c r="G652" s="94" t="str">
        <f t="shared" si="100"/>
        <v xml:space="preserve"> </v>
      </c>
      <c r="H652" s="88" t="str">
        <f t="shared" si="101"/>
        <v xml:space="preserve"> </v>
      </c>
      <c r="I652" s="90"/>
      <c r="J652" s="87"/>
      <c r="K652" s="51"/>
      <c r="L652" s="96" t="str">
        <f t="shared" si="108"/>
        <v xml:space="preserve"> </v>
      </c>
      <c r="M652" s="64" t="str">
        <f>IF(E652=0," ",IF(D652="Hayır",VLOOKUP(H652,Katsayı!$A$1:$B$197,2),IF(D652="Evet",VLOOKUP(H652,Katsayı!$A$199:$B$235,2),0)))</f>
        <v xml:space="preserve"> </v>
      </c>
      <c r="N652" s="82" t="str">
        <f t="shared" si="102"/>
        <v xml:space="preserve"> </v>
      </c>
      <c r="O652" s="83" t="str">
        <f t="shared" si="103"/>
        <v xml:space="preserve"> </v>
      </c>
      <c r="P652" s="83" t="str">
        <f t="shared" si="109"/>
        <v xml:space="preserve"> </v>
      </c>
      <c r="Q652" s="83" t="str">
        <f t="shared" si="104"/>
        <v xml:space="preserve"> </v>
      </c>
      <c r="R652" s="82" t="str">
        <f t="shared" si="105"/>
        <v xml:space="preserve"> </v>
      </c>
      <c r="S652" s="82" t="str">
        <f t="shared" si="106"/>
        <v xml:space="preserve"> </v>
      </c>
      <c r="T652" s="84" t="str">
        <f t="shared" si="107"/>
        <v xml:space="preserve"> </v>
      </c>
      <c r="U652" s="77"/>
      <c r="V652" s="78"/>
      <c r="Z652" s="80"/>
      <c r="AA652" s="80"/>
      <c r="AB652" s="80"/>
    </row>
    <row r="653" spans="1:28" s="79" customFormat="1" ht="15" customHeight="1" x14ac:dyDescent="0.2">
      <c r="A653" s="46"/>
      <c r="B653" s="85"/>
      <c r="C653" s="48"/>
      <c r="D653" s="48"/>
      <c r="E653" s="86"/>
      <c r="F653" s="49"/>
      <c r="G653" s="94" t="str">
        <f t="shared" si="100"/>
        <v xml:space="preserve"> </v>
      </c>
      <c r="H653" s="88" t="str">
        <f t="shared" si="101"/>
        <v xml:space="preserve"> </v>
      </c>
      <c r="I653" s="90"/>
      <c r="J653" s="87"/>
      <c r="K653" s="51"/>
      <c r="L653" s="96" t="str">
        <f t="shared" si="108"/>
        <v xml:space="preserve"> </v>
      </c>
      <c r="M653" s="64" t="str">
        <f>IF(E653=0," ",IF(D653="Hayır",VLOOKUP(H653,Katsayı!$A$1:$B$197,2),IF(D653="Evet",VLOOKUP(H653,Katsayı!$A$199:$B$235,2),0)))</f>
        <v xml:space="preserve"> </v>
      </c>
      <c r="N653" s="82" t="str">
        <f t="shared" si="102"/>
        <v xml:space="preserve"> </v>
      </c>
      <c r="O653" s="83" t="str">
        <f t="shared" si="103"/>
        <v xml:space="preserve"> </v>
      </c>
      <c r="P653" s="83" t="str">
        <f t="shared" si="109"/>
        <v xml:space="preserve"> </v>
      </c>
      <c r="Q653" s="83" t="str">
        <f t="shared" si="104"/>
        <v xml:space="preserve"> </v>
      </c>
      <c r="R653" s="82" t="str">
        <f t="shared" si="105"/>
        <v xml:space="preserve"> </v>
      </c>
      <c r="S653" s="82" t="str">
        <f t="shared" si="106"/>
        <v xml:space="preserve"> </v>
      </c>
      <c r="T653" s="84" t="str">
        <f t="shared" si="107"/>
        <v xml:space="preserve"> </v>
      </c>
      <c r="U653" s="77"/>
      <c r="V653" s="78"/>
      <c r="Z653" s="80"/>
      <c r="AA653" s="80"/>
      <c r="AB653" s="80"/>
    </row>
    <row r="654" spans="1:28" s="79" customFormat="1" ht="15" customHeight="1" x14ac:dyDescent="0.2">
      <c r="A654" s="46"/>
      <c r="B654" s="85"/>
      <c r="C654" s="48"/>
      <c r="D654" s="48"/>
      <c r="E654" s="86"/>
      <c r="F654" s="49"/>
      <c r="G654" s="94" t="str">
        <f t="shared" si="100"/>
        <v xml:space="preserve"> </v>
      </c>
      <c r="H654" s="88" t="str">
        <f t="shared" si="101"/>
        <v xml:space="preserve"> </v>
      </c>
      <c r="I654" s="90"/>
      <c r="J654" s="87"/>
      <c r="K654" s="51"/>
      <c r="L654" s="96" t="str">
        <f t="shared" si="108"/>
        <v xml:space="preserve"> </v>
      </c>
      <c r="M654" s="64" t="str">
        <f>IF(E654=0," ",IF(D654="Hayır",VLOOKUP(H654,Katsayı!$A$1:$B$197,2),IF(D654="Evet",VLOOKUP(H654,Katsayı!$A$199:$B$235,2),0)))</f>
        <v xml:space="preserve"> </v>
      </c>
      <c r="N654" s="82" t="str">
        <f t="shared" si="102"/>
        <v xml:space="preserve"> </v>
      </c>
      <c r="O654" s="83" t="str">
        <f t="shared" si="103"/>
        <v xml:space="preserve"> </v>
      </c>
      <c r="P654" s="83" t="str">
        <f t="shared" si="109"/>
        <v xml:space="preserve"> </v>
      </c>
      <c r="Q654" s="83" t="str">
        <f t="shared" si="104"/>
        <v xml:space="preserve"> </v>
      </c>
      <c r="R654" s="82" t="str">
        <f t="shared" si="105"/>
        <v xml:space="preserve"> </v>
      </c>
      <c r="S654" s="82" t="str">
        <f t="shared" si="106"/>
        <v xml:space="preserve"> </v>
      </c>
      <c r="T654" s="84" t="str">
        <f t="shared" si="107"/>
        <v xml:space="preserve"> </v>
      </c>
      <c r="U654" s="77"/>
      <c r="V654" s="78"/>
      <c r="Z654" s="80"/>
      <c r="AA654" s="80"/>
      <c r="AB654" s="80"/>
    </row>
    <row r="655" spans="1:28" s="79" customFormat="1" ht="15" customHeight="1" x14ac:dyDescent="0.2">
      <c r="A655" s="46"/>
      <c r="B655" s="85"/>
      <c r="C655" s="48"/>
      <c r="D655" s="48"/>
      <c r="E655" s="86"/>
      <c r="F655" s="49"/>
      <c r="G655" s="94" t="str">
        <f t="shared" si="100"/>
        <v xml:space="preserve"> </v>
      </c>
      <c r="H655" s="88" t="str">
        <f t="shared" si="101"/>
        <v xml:space="preserve"> </v>
      </c>
      <c r="I655" s="90"/>
      <c r="J655" s="87"/>
      <c r="K655" s="51"/>
      <c r="L655" s="96" t="str">
        <f t="shared" si="108"/>
        <v xml:space="preserve"> </v>
      </c>
      <c r="M655" s="64" t="str">
        <f>IF(E655=0," ",IF(D655="Hayır",VLOOKUP(H655,Katsayı!$A$1:$B$197,2),IF(D655="Evet",VLOOKUP(H655,Katsayı!$A$199:$B$235,2),0)))</f>
        <v xml:space="preserve"> </v>
      </c>
      <c r="N655" s="82" t="str">
        <f t="shared" si="102"/>
        <v xml:space="preserve"> </v>
      </c>
      <c r="O655" s="83" t="str">
        <f t="shared" si="103"/>
        <v xml:space="preserve"> </v>
      </c>
      <c r="P655" s="83" t="str">
        <f t="shared" si="109"/>
        <v xml:space="preserve"> </v>
      </c>
      <c r="Q655" s="83" t="str">
        <f t="shared" si="104"/>
        <v xml:space="preserve"> </v>
      </c>
      <c r="R655" s="82" t="str">
        <f t="shared" si="105"/>
        <v xml:space="preserve"> </v>
      </c>
      <c r="S655" s="82" t="str">
        <f t="shared" si="106"/>
        <v xml:space="preserve"> </v>
      </c>
      <c r="T655" s="84" t="str">
        <f t="shared" si="107"/>
        <v xml:space="preserve"> </v>
      </c>
      <c r="U655" s="77"/>
      <c r="V655" s="78"/>
      <c r="Z655" s="80"/>
      <c r="AA655" s="80"/>
      <c r="AB655" s="80"/>
    </row>
    <row r="656" spans="1:28" s="79" customFormat="1" ht="15" customHeight="1" x14ac:dyDescent="0.2">
      <c r="A656" s="46"/>
      <c r="B656" s="47"/>
      <c r="C656" s="48"/>
      <c r="D656" s="48"/>
      <c r="E656" s="86"/>
      <c r="F656" s="50"/>
      <c r="G656" s="94" t="str">
        <f t="shared" si="100"/>
        <v xml:space="preserve"> </v>
      </c>
      <c r="H656" s="88" t="str">
        <f t="shared" si="101"/>
        <v xml:space="preserve"> </v>
      </c>
      <c r="I656" s="90"/>
      <c r="J656" s="81"/>
      <c r="K656" s="51"/>
      <c r="L656" s="96" t="str">
        <f t="shared" si="108"/>
        <v xml:space="preserve"> </v>
      </c>
      <c r="M656" s="64" t="str">
        <f>IF(E656=0," ",IF(D656="Hayır",VLOOKUP(H656,Katsayı!$A$1:$B$197,2),IF(D656="Evet",VLOOKUP(H656,Katsayı!$A$199:$B$235,2),0)))</f>
        <v xml:space="preserve"> </v>
      </c>
      <c r="N656" s="82" t="str">
        <f t="shared" si="102"/>
        <v xml:space="preserve"> </v>
      </c>
      <c r="O656" s="83" t="str">
        <f t="shared" si="103"/>
        <v xml:space="preserve"> </v>
      </c>
      <c r="P656" s="83" t="str">
        <f t="shared" si="109"/>
        <v xml:space="preserve"> </v>
      </c>
      <c r="Q656" s="83" t="str">
        <f t="shared" si="104"/>
        <v xml:space="preserve"> </v>
      </c>
      <c r="R656" s="82" t="str">
        <f t="shared" si="105"/>
        <v xml:space="preserve"> </v>
      </c>
      <c r="S656" s="82" t="str">
        <f t="shared" si="106"/>
        <v xml:space="preserve"> </v>
      </c>
      <c r="T656" s="84" t="str">
        <f t="shared" si="107"/>
        <v xml:space="preserve"> </v>
      </c>
      <c r="U656" s="77"/>
      <c r="V656" s="78"/>
      <c r="Z656" s="80"/>
      <c r="AA656" s="80"/>
      <c r="AB656" s="80"/>
    </row>
    <row r="657" spans="1:28" s="79" customFormat="1" ht="15" customHeight="1" x14ac:dyDescent="0.2">
      <c r="A657" s="46"/>
      <c r="B657" s="47"/>
      <c r="C657" s="48"/>
      <c r="D657" s="48"/>
      <c r="E657" s="58"/>
      <c r="F657" s="49"/>
      <c r="G657" s="94" t="str">
        <f t="shared" si="100"/>
        <v xml:space="preserve"> </v>
      </c>
      <c r="H657" s="88" t="str">
        <f t="shared" si="101"/>
        <v xml:space="preserve"> </v>
      </c>
      <c r="I657" s="90"/>
      <c r="J657" s="81"/>
      <c r="K657" s="51"/>
      <c r="L657" s="96" t="str">
        <f t="shared" si="108"/>
        <v xml:space="preserve"> </v>
      </c>
      <c r="M657" s="64" t="str">
        <f>IF(E657=0," ",IF(D657="Hayır",VLOOKUP(H657,Katsayı!$A$1:$B$197,2),IF(D657="Evet",VLOOKUP(H657,Katsayı!$A$199:$B$235,2),0)))</f>
        <v xml:space="preserve"> </v>
      </c>
      <c r="N657" s="82" t="str">
        <f t="shared" si="102"/>
        <v xml:space="preserve"> </v>
      </c>
      <c r="O657" s="83" t="str">
        <f t="shared" si="103"/>
        <v xml:space="preserve"> </v>
      </c>
      <c r="P657" s="83" t="str">
        <f t="shared" si="109"/>
        <v xml:space="preserve"> </v>
      </c>
      <c r="Q657" s="83" t="str">
        <f t="shared" si="104"/>
        <v xml:space="preserve"> </v>
      </c>
      <c r="R657" s="82" t="str">
        <f t="shared" si="105"/>
        <v xml:space="preserve"> </v>
      </c>
      <c r="S657" s="82" t="str">
        <f t="shared" si="106"/>
        <v xml:space="preserve"> </v>
      </c>
      <c r="T657" s="84" t="str">
        <f t="shared" si="107"/>
        <v xml:space="preserve"> </v>
      </c>
      <c r="U657" s="77"/>
      <c r="V657" s="78"/>
      <c r="Z657" s="80"/>
      <c r="AA657" s="80"/>
      <c r="AB657" s="80"/>
    </row>
    <row r="658" spans="1:28" s="79" customFormat="1" ht="15" customHeight="1" x14ac:dyDescent="0.2">
      <c r="A658" s="46"/>
      <c r="B658" s="47"/>
      <c r="C658" s="48"/>
      <c r="D658" s="48"/>
      <c r="E658" s="58"/>
      <c r="F658" s="49"/>
      <c r="G658" s="94" t="str">
        <f t="shared" si="100"/>
        <v xml:space="preserve"> </v>
      </c>
      <c r="H658" s="88" t="str">
        <f t="shared" si="101"/>
        <v xml:space="preserve"> </v>
      </c>
      <c r="I658" s="90"/>
      <c r="J658" s="81"/>
      <c r="K658" s="51"/>
      <c r="L658" s="96" t="str">
        <f t="shared" si="108"/>
        <v xml:space="preserve"> </v>
      </c>
      <c r="M658" s="64" t="str">
        <f>IF(E658=0," ",IF(D658="Hayır",VLOOKUP(H658,Katsayı!$A$1:$B$197,2),IF(D658="Evet",VLOOKUP(H658,Katsayı!$A$199:$B$235,2),0)))</f>
        <v xml:space="preserve"> </v>
      </c>
      <c r="N658" s="82" t="str">
        <f t="shared" si="102"/>
        <v xml:space="preserve"> </v>
      </c>
      <c r="O658" s="83" t="str">
        <f t="shared" si="103"/>
        <v xml:space="preserve"> </v>
      </c>
      <c r="P658" s="83" t="str">
        <f t="shared" si="109"/>
        <v xml:space="preserve"> </v>
      </c>
      <c r="Q658" s="83" t="str">
        <f t="shared" si="104"/>
        <v xml:space="preserve"> </v>
      </c>
      <c r="R658" s="82" t="str">
        <f t="shared" si="105"/>
        <v xml:space="preserve"> </v>
      </c>
      <c r="S658" s="82" t="str">
        <f t="shared" si="106"/>
        <v xml:space="preserve"> </v>
      </c>
      <c r="T658" s="84" t="str">
        <f t="shared" si="107"/>
        <v xml:space="preserve"> </v>
      </c>
      <c r="U658" s="77"/>
      <c r="V658" s="78"/>
      <c r="Z658" s="80"/>
      <c r="AA658" s="80"/>
      <c r="AB658" s="80"/>
    </row>
    <row r="659" spans="1:28" s="79" customFormat="1" ht="15" customHeight="1" x14ac:dyDescent="0.2">
      <c r="A659" s="46"/>
      <c r="B659" s="47"/>
      <c r="C659" s="48"/>
      <c r="D659" s="48"/>
      <c r="E659" s="58"/>
      <c r="F659" s="49"/>
      <c r="G659" s="94" t="str">
        <f t="shared" si="100"/>
        <v xml:space="preserve"> </v>
      </c>
      <c r="H659" s="88" t="str">
        <f t="shared" si="101"/>
        <v xml:space="preserve"> </v>
      </c>
      <c r="I659" s="90"/>
      <c r="J659" s="81"/>
      <c r="K659" s="51"/>
      <c r="L659" s="96" t="str">
        <f t="shared" si="108"/>
        <v xml:space="preserve"> </v>
      </c>
      <c r="M659" s="64" t="str">
        <f>IF(E659=0," ",IF(D659="Hayır",VLOOKUP(H659,Katsayı!$A$1:$B$197,2),IF(D659="Evet",VLOOKUP(H659,Katsayı!$A$199:$B$235,2),0)))</f>
        <v xml:space="preserve"> </v>
      </c>
      <c r="N659" s="82" t="str">
        <f t="shared" si="102"/>
        <v xml:space="preserve"> </v>
      </c>
      <c r="O659" s="83" t="str">
        <f t="shared" si="103"/>
        <v xml:space="preserve"> </v>
      </c>
      <c r="P659" s="83" t="str">
        <f t="shared" si="109"/>
        <v xml:space="preserve"> </v>
      </c>
      <c r="Q659" s="83" t="str">
        <f t="shared" si="104"/>
        <v xml:space="preserve"> </v>
      </c>
      <c r="R659" s="82" t="str">
        <f t="shared" si="105"/>
        <v xml:space="preserve"> </v>
      </c>
      <c r="S659" s="82" t="str">
        <f t="shared" si="106"/>
        <v xml:space="preserve"> </v>
      </c>
      <c r="T659" s="84" t="str">
        <f t="shared" si="107"/>
        <v xml:space="preserve"> </v>
      </c>
      <c r="U659" s="77"/>
      <c r="V659" s="78"/>
      <c r="Z659" s="80"/>
      <c r="AA659" s="80"/>
      <c r="AB659" s="80"/>
    </row>
    <row r="660" spans="1:28" s="79" customFormat="1" ht="15" customHeight="1" x14ac:dyDescent="0.2">
      <c r="A660" s="46"/>
      <c r="B660" s="47"/>
      <c r="C660" s="48"/>
      <c r="D660" s="48"/>
      <c r="E660" s="58"/>
      <c r="F660" s="49"/>
      <c r="G660" s="94" t="str">
        <f t="shared" si="100"/>
        <v xml:space="preserve"> </v>
      </c>
      <c r="H660" s="88" t="str">
        <f t="shared" si="101"/>
        <v xml:space="preserve"> </v>
      </c>
      <c r="I660" s="90"/>
      <c r="J660" s="81"/>
      <c r="K660" s="51"/>
      <c r="L660" s="96" t="str">
        <f t="shared" si="108"/>
        <v xml:space="preserve"> </v>
      </c>
      <c r="M660" s="64" t="str">
        <f>IF(E660=0," ",IF(D660="Hayır",VLOOKUP(H660,Katsayı!$A$1:$B$197,2),IF(D660="Evet",VLOOKUP(H660,Katsayı!$A$199:$B$235,2),0)))</f>
        <v xml:space="preserve"> </v>
      </c>
      <c r="N660" s="82" t="str">
        <f t="shared" si="102"/>
        <v xml:space="preserve"> </v>
      </c>
      <c r="O660" s="83" t="str">
        <f t="shared" si="103"/>
        <v xml:space="preserve"> </v>
      </c>
      <c r="P660" s="83" t="str">
        <f t="shared" si="109"/>
        <v xml:space="preserve"> </v>
      </c>
      <c r="Q660" s="83" t="str">
        <f t="shared" si="104"/>
        <v xml:space="preserve"> </v>
      </c>
      <c r="R660" s="82" t="str">
        <f t="shared" si="105"/>
        <v xml:space="preserve"> </v>
      </c>
      <c r="S660" s="82" t="str">
        <f t="shared" si="106"/>
        <v xml:space="preserve"> </v>
      </c>
      <c r="T660" s="84" t="str">
        <f t="shared" si="107"/>
        <v xml:space="preserve"> </v>
      </c>
      <c r="U660" s="77"/>
      <c r="V660" s="78"/>
      <c r="Z660" s="80"/>
      <c r="AA660" s="80"/>
      <c r="AB660" s="80"/>
    </row>
    <row r="661" spans="1:28" s="79" customFormat="1" ht="15" customHeight="1" x14ac:dyDescent="0.2">
      <c r="A661" s="46"/>
      <c r="B661" s="47"/>
      <c r="C661" s="48"/>
      <c r="D661" s="48"/>
      <c r="E661" s="58"/>
      <c r="F661" s="49"/>
      <c r="G661" s="94" t="str">
        <f t="shared" si="100"/>
        <v xml:space="preserve"> </v>
      </c>
      <c r="H661" s="88" t="str">
        <f t="shared" si="101"/>
        <v xml:space="preserve"> </v>
      </c>
      <c r="I661" s="90"/>
      <c r="J661" s="81"/>
      <c r="K661" s="51"/>
      <c r="L661" s="96" t="str">
        <f t="shared" si="108"/>
        <v xml:space="preserve"> </v>
      </c>
      <c r="M661" s="64" t="str">
        <f>IF(E661=0," ",IF(D661="Hayır",VLOOKUP(H661,Katsayı!$A$1:$B$197,2),IF(D661="Evet",VLOOKUP(H661,Katsayı!$A$199:$B$235,2),0)))</f>
        <v xml:space="preserve"> </v>
      </c>
      <c r="N661" s="82" t="str">
        <f t="shared" si="102"/>
        <v xml:space="preserve"> </v>
      </c>
      <c r="O661" s="83" t="str">
        <f t="shared" si="103"/>
        <v xml:space="preserve"> </v>
      </c>
      <c r="P661" s="83" t="str">
        <f t="shared" si="109"/>
        <v xml:space="preserve"> </v>
      </c>
      <c r="Q661" s="83" t="str">
        <f t="shared" si="104"/>
        <v xml:space="preserve"> </v>
      </c>
      <c r="R661" s="82" t="str">
        <f t="shared" si="105"/>
        <v xml:space="preserve"> </v>
      </c>
      <c r="S661" s="82" t="str">
        <f t="shared" si="106"/>
        <v xml:space="preserve"> </v>
      </c>
      <c r="T661" s="84" t="str">
        <f t="shared" si="107"/>
        <v xml:space="preserve"> </v>
      </c>
      <c r="U661" s="77"/>
      <c r="V661" s="78"/>
      <c r="Z661" s="80"/>
      <c r="AA661" s="80"/>
      <c r="AB661" s="80"/>
    </row>
    <row r="662" spans="1:28" s="79" customFormat="1" ht="15" customHeight="1" x14ac:dyDescent="0.2">
      <c r="A662" s="46"/>
      <c r="B662" s="47"/>
      <c r="C662" s="48"/>
      <c r="D662" s="48"/>
      <c r="E662" s="58"/>
      <c r="F662" s="49"/>
      <c r="G662" s="94" t="str">
        <f t="shared" si="100"/>
        <v xml:space="preserve"> </v>
      </c>
      <c r="H662" s="88" t="str">
        <f t="shared" si="101"/>
        <v xml:space="preserve"> </v>
      </c>
      <c r="I662" s="90"/>
      <c r="J662" s="81"/>
      <c r="K662" s="51"/>
      <c r="L662" s="96" t="str">
        <f t="shared" si="108"/>
        <v xml:space="preserve"> </v>
      </c>
      <c r="M662" s="64" t="str">
        <f>IF(E662=0," ",IF(D662="Hayır",VLOOKUP(H662,Katsayı!$A$1:$B$197,2),IF(D662="Evet",VLOOKUP(H662,Katsayı!$A$199:$B$235,2),0)))</f>
        <v xml:space="preserve"> </v>
      </c>
      <c r="N662" s="82" t="str">
        <f t="shared" si="102"/>
        <v xml:space="preserve"> </v>
      </c>
      <c r="O662" s="83" t="str">
        <f t="shared" si="103"/>
        <v xml:space="preserve"> </v>
      </c>
      <c r="P662" s="83" t="str">
        <f t="shared" si="109"/>
        <v xml:space="preserve"> </v>
      </c>
      <c r="Q662" s="83" t="str">
        <f t="shared" si="104"/>
        <v xml:space="preserve"> </v>
      </c>
      <c r="R662" s="82" t="str">
        <f t="shared" si="105"/>
        <v xml:space="preserve"> </v>
      </c>
      <c r="S662" s="82" t="str">
        <f t="shared" si="106"/>
        <v xml:space="preserve"> </v>
      </c>
      <c r="T662" s="84" t="str">
        <f t="shared" si="107"/>
        <v xml:space="preserve"> </v>
      </c>
      <c r="U662" s="77"/>
      <c r="V662" s="78"/>
      <c r="Z662" s="80"/>
      <c r="AA662" s="80"/>
      <c r="AB662" s="80"/>
    </row>
    <row r="663" spans="1:28" s="79" customFormat="1" ht="15" customHeight="1" x14ac:dyDescent="0.2">
      <c r="A663" s="46"/>
      <c r="B663" s="47"/>
      <c r="C663" s="48"/>
      <c r="D663" s="48"/>
      <c r="E663" s="58"/>
      <c r="F663" s="50"/>
      <c r="G663" s="94" t="str">
        <f t="shared" si="100"/>
        <v xml:space="preserve"> </v>
      </c>
      <c r="H663" s="88" t="str">
        <f t="shared" si="101"/>
        <v xml:space="preserve"> </v>
      </c>
      <c r="I663" s="90"/>
      <c r="J663" s="81"/>
      <c r="K663" s="51"/>
      <c r="L663" s="96" t="str">
        <f t="shared" si="108"/>
        <v xml:space="preserve"> </v>
      </c>
      <c r="M663" s="64" t="str">
        <f>IF(E663=0," ",IF(D663="Hayır",VLOOKUP(H663,Katsayı!$A$1:$B$197,2),IF(D663="Evet",VLOOKUP(H663,Katsayı!$A$199:$B$235,2),0)))</f>
        <v xml:space="preserve"> </v>
      </c>
      <c r="N663" s="82" t="str">
        <f t="shared" si="102"/>
        <v xml:space="preserve"> </v>
      </c>
      <c r="O663" s="83" t="str">
        <f t="shared" si="103"/>
        <v xml:space="preserve"> </v>
      </c>
      <c r="P663" s="83" t="str">
        <f t="shared" si="109"/>
        <v xml:space="preserve"> </v>
      </c>
      <c r="Q663" s="83" t="str">
        <f t="shared" si="104"/>
        <v xml:space="preserve"> </v>
      </c>
      <c r="R663" s="82" t="str">
        <f t="shared" si="105"/>
        <v xml:space="preserve"> </v>
      </c>
      <c r="S663" s="82" t="str">
        <f t="shared" si="106"/>
        <v xml:space="preserve"> </v>
      </c>
      <c r="T663" s="84" t="str">
        <f t="shared" si="107"/>
        <v xml:space="preserve"> </v>
      </c>
      <c r="U663" s="77"/>
      <c r="V663" s="78"/>
      <c r="Z663" s="80"/>
      <c r="AA663" s="80"/>
      <c r="AB663" s="80"/>
    </row>
    <row r="664" spans="1:28" s="79" customFormat="1" ht="15" customHeight="1" x14ac:dyDescent="0.2">
      <c r="A664" s="46"/>
      <c r="B664" s="47"/>
      <c r="C664" s="48"/>
      <c r="D664" s="48"/>
      <c r="E664" s="58"/>
      <c r="F664" s="50"/>
      <c r="G664" s="94" t="str">
        <f t="shared" si="100"/>
        <v xml:space="preserve"> </v>
      </c>
      <c r="H664" s="88" t="str">
        <f t="shared" si="101"/>
        <v xml:space="preserve"> </v>
      </c>
      <c r="I664" s="90"/>
      <c r="J664" s="81"/>
      <c r="K664" s="51"/>
      <c r="L664" s="96" t="str">
        <f t="shared" si="108"/>
        <v xml:space="preserve"> </v>
      </c>
      <c r="M664" s="64" t="str">
        <f>IF(E664=0," ",IF(D664="Hayır",VLOOKUP(H664,Katsayı!$A$1:$B$197,2),IF(D664="Evet",VLOOKUP(H664,Katsayı!$A$199:$B$235,2),0)))</f>
        <v xml:space="preserve"> </v>
      </c>
      <c r="N664" s="82" t="str">
        <f t="shared" si="102"/>
        <v xml:space="preserve"> </v>
      </c>
      <c r="O664" s="83" t="str">
        <f t="shared" si="103"/>
        <v xml:space="preserve"> </v>
      </c>
      <c r="P664" s="83" t="str">
        <f t="shared" si="109"/>
        <v xml:space="preserve"> </v>
      </c>
      <c r="Q664" s="83" t="str">
        <f t="shared" si="104"/>
        <v xml:space="preserve"> </v>
      </c>
      <c r="R664" s="82" t="str">
        <f t="shared" si="105"/>
        <v xml:space="preserve"> </v>
      </c>
      <c r="S664" s="82" t="str">
        <f t="shared" si="106"/>
        <v xml:space="preserve"> </v>
      </c>
      <c r="T664" s="84" t="str">
        <f t="shared" si="107"/>
        <v xml:space="preserve"> </v>
      </c>
      <c r="U664" s="77"/>
      <c r="V664" s="78"/>
      <c r="Z664" s="80"/>
      <c r="AA664" s="80"/>
      <c r="AB664" s="80"/>
    </row>
    <row r="665" spans="1:28" s="79" customFormat="1" ht="15" customHeight="1" x14ac:dyDescent="0.2">
      <c r="A665" s="46"/>
      <c r="B665" s="47"/>
      <c r="C665" s="48"/>
      <c r="D665" s="48"/>
      <c r="E665" s="58"/>
      <c r="F665" s="50"/>
      <c r="G665" s="94" t="str">
        <f t="shared" si="100"/>
        <v xml:space="preserve"> </v>
      </c>
      <c r="H665" s="88" t="str">
        <f t="shared" si="101"/>
        <v xml:space="preserve"> </v>
      </c>
      <c r="I665" s="90"/>
      <c r="J665" s="81"/>
      <c r="K665" s="51"/>
      <c r="L665" s="96" t="str">
        <f t="shared" si="108"/>
        <v xml:space="preserve"> </v>
      </c>
      <c r="M665" s="64" t="str">
        <f>IF(E665=0," ",IF(D665="Hayır",VLOOKUP(H665,Katsayı!$A$1:$B$197,2),IF(D665="Evet",VLOOKUP(H665,Katsayı!$A$199:$B$235,2),0)))</f>
        <v xml:space="preserve"> </v>
      </c>
      <c r="N665" s="82" t="str">
        <f t="shared" si="102"/>
        <v xml:space="preserve"> </v>
      </c>
      <c r="O665" s="83" t="str">
        <f t="shared" si="103"/>
        <v xml:space="preserve"> </v>
      </c>
      <c r="P665" s="83" t="str">
        <f t="shared" si="109"/>
        <v xml:space="preserve"> </v>
      </c>
      <c r="Q665" s="83" t="str">
        <f t="shared" si="104"/>
        <v xml:space="preserve"> </v>
      </c>
      <c r="R665" s="82" t="str">
        <f t="shared" si="105"/>
        <v xml:space="preserve"> </v>
      </c>
      <c r="S665" s="82" t="str">
        <f t="shared" si="106"/>
        <v xml:space="preserve"> </v>
      </c>
      <c r="T665" s="84" t="str">
        <f t="shared" si="107"/>
        <v xml:space="preserve"> </v>
      </c>
      <c r="U665" s="77"/>
      <c r="V665" s="78"/>
      <c r="Z665" s="80"/>
      <c r="AA665" s="80"/>
      <c r="AB665" s="80"/>
    </row>
    <row r="666" spans="1:28" s="79" customFormat="1" ht="15" customHeight="1" x14ac:dyDescent="0.2">
      <c r="A666" s="46"/>
      <c r="B666" s="47"/>
      <c r="C666" s="48"/>
      <c r="D666" s="48"/>
      <c r="E666" s="58"/>
      <c r="F666" s="50"/>
      <c r="G666" s="94" t="str">
        <f t="shared" si="100"/>
        <v xml:space="preserve"> </v>
      </c>
      <c r="H666" s="88" t="str">
        <f t="shared" si="101"/>
        <v xml:space="preserve"> </v>
      </c>
      <c r="I666" s="90"/>
      <c r="J666" s="81"/>
      <c r="K666" s="51"/>
      <c r="L666" s="96" t="str">
        <f t="shared" si="108"/>
        <v xml:space="preserve"> </v>
      </c>
      <c r="M666" s="64" t="str">
        <f>IF(E666=0," ",IF(D666="Hayır",VLOOKUP(H666,Katsayı!$A$1:$B$197,2),IF(D666="Evet",VLOOKUP(H666,Katsayı!$A$199:$B$235,2),0)))</f>
        <v xml:space="preserve"> </v>
      </c>
      <c r="N666" s="82" t="str">
        <f t="shared" si="102"/>
        <v xml:space="preserve"> </v>
      </c>
      <c r="O666" s="83" t="str">
        <f t="shared" si="103"/>
        <v xml:space="preserve"> </v>
      </c>
      <c r="P666" s="83" t="str">
        <f t="shared" si="109"/>
        <v xml:space="preserve"> </v>
      </c>
      <c r="Q666" s="83" t="str">
        <f t="shared" si="104"/>
        <v xml:space="preserve"> </v>
      </c>
      <c r="R666" s="82" t="str">
        <f t="shared" si="105"/>
        <v xml:space="preserve"> </v>
      </c>
      <c r="S666" s="82" t="str">
        <f t="shared" si="106"/>
        <v xml:space="preserve"> </v>
      </c>
      <c r="T666" s="84" t="str">
        <f t="shared" si="107"/>
        <v xml:space="preserve"> </v>
      </c>
      <c r="U666" s="77"/>
      <c r="V666" s="78"/>
      <c r="Z666" s="80"/>
      <c r="AA666" s="80"/>
      <c r="AB666" s="80"/>
    </row>
    <row r="667" spans="1:28" s="79" customFormat="1" ht="15" customHeight="1" x14ac:dyDescent="0.2">
      <c r="A667" s="46"/>
      <c r="B667" s="47"/>
      <c r="C667" s="48"/>
      <c r="D667" s="48"/>
      <c r="E667" s="58"/>
      <c r="F667" s="50"/>
      <c r="G667" s="94" t="str">
        <f t="shared" si="100"/>
        <v xml:space="preserve"> </v>
      </c>
      <c r="H667" s="88" t="str">
        <f t="shared" si="101"/>
        <v xml:space="preserve"> </v>
      </c>
      <c r="I667" s="90"/>
      <c r="J667" s="81"/>
      <c r="K667" s="51"/>
      <c r="L667" s="96" t="str">
        <f t="shared" si="108"/>
        <v xml:space="preserve"> </v>
      </c>
      <c r="M667" s="64" t="str">
        <f>IF(E667=0," ",IF(D667="Hayır",VLOOKUP(H667,Katsayı!$A$1:$B$197,2),IF(D667="Evet",VLOOKUP(H667,Katsayı!$A$199:$B$235,2),0)))</f>
        <v xml:space="preserve"> </v>
      </c>
      <c r="N667" s="82" t="str">
        <f t="shared" si="102"/>
        <v xml:space="preserve"> </v>
      </c>
      <c r="O667" s="83" t="str">
        <f t="shared" si="103"/>
        <v xml:space="preserve"> </v>
      </c>
      <c r="P667" s="83" t="str">
        <f t="shared" si="109"/>
        <v xml:space="preserve"> </v>
      </c>
      <c r="Q667" s="83" t="str">
        <f t="shared" si="104"/>
        <v xml:space="preserve"> </v>
      </c>
      <c r="R667" s="82" t="str">
        <f t="shared" si="105"/>
        <v xml:space="preserve"> </v>
      </c>
      <c r="S667" s="82" t="str">
        <f t="shared" si="106"/>
        <v xml:space="preserve"> </v>
      </c>
      <c r="T667" s="84" t="str">
        <f t="shared" si="107"/>
        <v xml:space="preserve"> </v>
      </c>
      <c r="U667" s="77"/>
      <c r="V667" s="78"/>
      <c r="Z667" s="80"/>
      <c r="AA667" s="80"/>
      <c r="AB667" s="80"/>
    </row>
    <row r="668" spans="1:28" s="79" customFormat="1" ht="15" customHeight="1" x14ac:dyDescent="0.2">
      <c r="A668" s="46"/>
      <c r="B668" s="47"/>
      <c r="C668" s="48"/>
      <c r="D668" s="48"/>
      <c r="E668" s="58"/>
      <c r="F668" s="50"/>
      <c r="G668" s="94" t="str">
        <f t="shared" si="100"/>
        <v xml:space="preserve"> </v>
      </c>
      <c r="H668" s="88" t="str">
        <f t="shared" si="101"/>
        <v xml:space="preserve"> </v>
      </c>
      <c r="I668" s="90"/>
      <c r="J668" s="81"/>
      <c r="K668" s="51"/>
      <c r="L668" s="96" t="str">
        <f t="shared" si="108"/>
        <v xml:space="preserve"> </v>
      </c>
      <c r="M668" s="64" t="str">
        <f>IF(E668=0," ",IF(D668="Hayır",VLOOKUP(H668,Katsayı!$A$1:$B$197,2),IF(D668="Evet",VLOOKUP(H668,Katsayı!$A$199:$B$235,2),0)))</f>
        <v xml:space="preserve"> </v>
      </c>
      <c r="N668" s="82" t="str">
        <f t="shared" si="102"/>
        <v xml:space="preserve"> </v>
      </c>
      <c r="O668" s="83" t="str">
        <f t="shared" si="103"/>
        <v xml:space="preserve"> </v>
      </c>
      <c r="P668" s="83" t="str">
        <f t="shared" si="109"/>
        <v xml:space="preserve"> </v>
      </c>
      <c r="Q668" s="83" t="str">
        <f t="shared" si="104"/>
        <v xml:space="preserve"> </v>
      </c>
      <c r="R668" s="82" t="str">
        <f t="shared" si="105"/>
        <v xml:space="preserve"> </v>
      </c>
      <c r="S668" s="82" t="str">
        <f t="shared" si="106"/>
        <v xml:space="preserve"> </v>
      </c>
      <c r="T668" s="84" t="str">
        <f t="shared" si="107"/>
        <v xml:space="preserve"> </v>
      </c>
      <c r="U668" s="77"/>
      <c r="V668" s="78"/>
      <c r="Z668" s="80"/>
      <c r="AA668" s="80"/>
      <c r="AB668" s="80"/>
    </row>
    <row r="669" spans="1:28" s="79" customFormat="1" ht="15" customHeight="1" x14ac:dyDescent="0.2">
      <c r="A669" s="46"/>
      <c r="B669" s="47"/>
      <c r="C669" s="48"/>
      <c r="D669" s="48"/>
      <c r="E669" s="58"/>
      <c r="F669" s="50"/>
      <c r="G669" s="94" t="str">
        <f t="shared" si="100"/>
        <v xml:space="preserve"> </v>
      </c>
      <c r="H669" s="88" t="str">
        <f t="shared" si="101"/>
        <v xml:space="preserve"> </v>
      </c>
      <c r="I669" s="90"/>
      <c r="J669" s="81"/>
      <c r="K669" s="51"/>
      <c r="L669" s="96" t="str">
        <f t="shared" si="108"/>
        <v xml:space="preserve"> </v>
      </c>
      <c r="M669" s="64" t="str">
        <f>IF(E669=0," ",IF(D669="Hayır",VLOOKUP(H669,Katsayı!$A$1:$B$197,2),IF(D669="Evet",VLOOKUP(H669,Katsayı!$A$199:$B$235,2),0)))</f>
        <v xml:space="preserve"> </v>
      </c>
      <c r="N669" s="82" t="str">
        <f t="shared" si="102"/>
        <v xml:space="preserve"> </v>
      </c>
      <c r="O669" s="83" t="str">
        <f t="shared" si="103"/>
        <v xml:space="preserve"> </v>
      </c>
      <c r="P669" s="83" t="str">
        <f t="shared" si="109"/>
        <v xml:space="preserve"> </v>
      </c>
      <c r="Q669" s="83" t="str">
        <f t="shared" si="104"/>
        <v xml:space="preserve"> </v>
      </c>
      <c r="R669" s="82" t="str">
        <f t="shared" si="105"/>
        <v xml:space="preserve"> </v>
      </c>
      <c r="S669" s="82" t="str">
        <f t="shared" si="106"/>
        <v xml:space="preserve"> </v>
      </c>
      <c r="T669" s="84" t="str">
        <f t="shared" si="107"/>
        <v xml:space="preserve"> </v>
      </c>
      <c r="U669" s="77"/>
      <c r="V669" s="78"/>
      <c r="Z669" s="80"/>
      <c r="AA669" s="80"/>
      <c r="AB669" s="80"/>
    </row>
    <row r="670" spans="1:28" s="79" customFormat="1" ht="15" customHeight="1" x14ac:dyDescent="0.2">
      <c r="A670" s="46"/>
      <c r="B670" s="47"/>
      <c r="C670" s="48"/>
      <c r="D670" s="48"/>
      <c r="E670" s="58"/>
      <c r="F670" s="50"/>
      <c r="G670" s="94" t="str">
        <f t="shared" si="100"/>
        <v xml:space="preserve"> </v>
      </c>
      <c r="H670" s="88" t="str">
        <f t="shared" si="101"/>
        <v xml:space="preserve"> </v>
      </c>
      <c r="I670" s="90"/>
      <c r="J670" s="81"/>
      <c r="K670" s="51"/>
      <c r="L670" s="96" t="str">
        <f t="shared" si="108"/>
        <v xml:space="preserve"> </v>
      </c>
      <c r="M670" s="64" t="str">
        <f>IF(E670=0," ",IF(D670="Hayır",VLOOKUP(H670,Katsayı!$A$1:$B$197,2),IF(D670="Evet",VLOOKUP(H670,Katsayı!$A$199:$B$235,2),0)))</f>
        <v xml:space="preserve"> </v>
      </c>
      <c r="N670" s="82" t="str">
        <f t="shared" si="102"/>
        <v xml:space="preserve"> </v>
      </c>
      <c r="O670" s="83" t="str">
        <f t="shared" si="103"/>
        <v xml:space="preserve"> </v>
      </c>
      <c r="P670" s="83" t="str">
        <f t="shared" si="109"/>
        <v xml:space="preserve"> </v>
      </c>
      <c r="Q670" s="83" t="str">
        <f t="shared" si="104"/>
        <v xml:space="preserve"> </v>
      </c>
      <c r="R670" s="82" t="str">
        <f t="shared" si="105"/>
        <v xml:space="preserve"> </v>
      </c>
      <c r="S670" s="82" t="str">
        <f t="shared" si="106"/>
        <v xml:space="preserve"> </v>
      </c>
      <c r="T670" s="84" t="str">
        <f t="shared" si="107"/>
        <v xml:space="preserve"> </v>
      </c>
      <c r="U670" s="77"/>
      <c r="V670" s="78"/>
      <c r="Z670" s="80"/>
      <c r="AA670" s="80"/>
      <c r="AB670" s="80"/>
    </row>
    <row r="671" spans="1:28" s="79" customFormat="1" ht="15" customHeight="1" x14ac:dyDescent="0.2">
      <c r="A671" s="46"/>
      <c r="B671" s="47"/>
      <c r="C671" s="48"/>
      <c r="D671" s="48"/>
      <c r="E671" s="58"/>
      <c r="F671" s="50"/>
      <c r="G671" s="94" t="str">
        <f t="shared" si="100"/>
        <v xml:space="preserve"> </v>
      </c>
      <c r="H671" s="88" t="str">
        <f t="shared" si="101"/>
        <v xml:space="preserve"> </v>
      </c>
      <c r="I671" s="90"/>
      <c r="J671" s="81"/>
      <c r="K671" s="51"/>
      <c r="L671" s="96" t="str">
        <f t="shared" si="108"/>
        <v xml:space="preserve"> </v>
      </c>
      <c r="M671" s="64" t="str">
        <f>IF(E671=0," ",IF(D671="Hayır",VLOOKUP(H671,Katsayı!$A$1:$B$197,2),IF(D671="Evet",VLOOKUP(H671,Katsayı!$A$199:$B$235,2),0)))</f>
        <v xml:space="preserve"> </v>
      </c>
      <c r="N671" s="82" t="str">
        <f t="shared" si="102"/>
        <v xml:space="preserve"> </v>
      </c>
      <c r="O671" s="83" t="str">
        <f t="shared" si="103"/>
        <v xml:space="preserve"> </v>
      </c>
      <c r="P671" s="83" t="str">
        <f t="shared" si="109"/>
        <v xml:space="preserve"> </v>
      </c>
      <c r="Q671" s="83" t="str">
        <f t="shared" si="104"/>
        <v xml:space="preserve"> </v>
      </c>
      <c r="R671" s="82" t="str">
        <f t="shared" si="105"/>
        <v xml:space="preserve"> </v>
      </c>
      <c r="S671" s="82" t="str">
        <f t="shared" si="106"/>
        <v xml:space="preserve"> </v>
      </c>
      <c r="T671" s="84" t="str">
        <f t="shared" si="107"/>
        <v xml:space="preserve"> </v>
      </c>
      <c r="U671" s="77"/>
      <c r="V671" s="78"/>
      <c r="Z671" s="80"/>
      <c r="AA671" s="80"/>
      <c r="AB671" s="80"/>
    </row>
    <row r="672" spans="1:28" s="79" customFormat="1" ht="15" customHeight="1" x14ac:dyDescent="0.2">
      <c r="A672" s="46"/>
      <c r="B672" s="47"/>
      <c r="C672" s="48"/>
      <c r="D672" s="48"/>
      <c r="E672" s="58"/>
      <c r="F672" s="50"/>
      <c r="G672" s="94" t="str">
        <f t="shared" si="100"/>
        <v xml:space="preserve"> </v>
      </c>
      <c r="H672" s="88" t="str">
        <f t="shared" si="101"/>
        <v xml:space="preserve"> </v>
      </c>
      <c r="I672" s="90"/>
      <c r="J672" s="81"/>
      <c r="K672" s="51"/>
      <c r="L672" s="96" t="str">
        <f t="shared" si="108"/>
        <v xml:space="preserve"> </v>
      </c>
      <c r="M672" s="64" t="str">
        <f>IF(E672=0," ",IF(D672="Hayır",VLOOKUP(H672,Katsayı!$A$1:$B$197,2),IF(D672="Evet",VLOOKUP(H672,Katsayı!$A$199:$B$235,2),0)))</f>
        <v xml:space="preserve"> </v>
      </c>
      <c r="N672" s="82" t="str">
        <f t="shared" si="102"/>
        <v xml:space="preserve"> </v>
      </c>
      <c r="O672" s="83" t="str">
        <f t="shared" si="103"/>
        <v xml:space="preserve"> </v>
      </c>
      <c r="P672" s="83" t="str">
        <f t="shared" si="109"/>
        <v xml:space="preserve"> </v>
      </c>
      <c r="Q672" s="83" t="str">
        <f t="shared" si="104"/>
        <v xml:space="preserve"> </v>
      </c>
      <c r="R672" s="82" t="str">
        <f t="shared" si="105"/>
        <v xml:space="preserve"> </v>
      </c>
      <c r="S672" s="82" t="str">
        <f t="shared" si="106"/>
        <v xml:space="preserve"> </v>
      </c>
      <c r="T672" s="84" t="str">
        <f t="shared" si="107"/>
        <v xml:space="preserve"> </v>
      </c>
      <c r="U672" s="77"/>
      <c r="V672" s="78"/>
      <c r="Z672" s="80"/>
      <c r="AA672" s="80"/>
      <c r="AB672" s="80"/>
    </row>
    <row r="673" spans="1:28" s="79" customFormat="1" ht="15" customHeight="1" x14ac:dyDescent="0.2">
      <c r="A673" s="46"/>
      <c r="B673" s="47"/>
      <c r="C673" s="48"/>
      <c r="D673" s="48"/>
      <c r="E673" s="58"/>
      <c r="F673" s="50"/>
      <c r="G673" s="94" t="str">
        <f t="shared" si="100"/>
        <v xml:space="preserve"> </v>
      </c>
      <c r="H673" s="88" t="str">
        <f t="shared" si="101"/>
        <v xml:space="preserve"> </v>
      </c>
      <c r="I673" s="90"/>
      <c r="J673" s="81"/>
      <c r="K673" s="51"/>
      <c r="L673" s="96" t="str">
        <f t="shared" si="108"/>
        <v xml:space="preserve"> </v>
      </c>
      <c r="M673" s="64" t="str">
        <f>IF(E673=0," ",IF(D673="Hayır",VLOOKUP(H673,Katsayı!$A$1:$B$197,2),IF(D673="Evet",VLOOKUP(H673,Katsayı!$A$199:$B$235,2),0)))</f>
        <v xml:space="preserve"> </v>
      </c>
      <c r="N673" s="82" t="str">
        <f t="shared" si="102"/>
        <v xml:space="preserve"> </v>
      </c>
      <c r="O673" s="83" t="str">
        <f t="shared" si="103"/>
        <v xml:space="preserve"> </v>
      </c>
      <c r="P673" s="83" t="str">
        <f t="shared" si="109"/>
        <v xml:space="preserve"> </v>
      </c>
      <c r="Q673" s="83" t="str">
        <f t="shared" si="104"/>
        <v xml:space="preserve"> </v>
      </c>
      <c r="R673" s="82" t="str">
        <f t="shared" si="105"/>
        <v xml:space="preserve"> </v>
      </c>
      <c r="S673" s="82" t="str">
        <f t="shared" si="106"/>
        <v xml:space="preserve"> </v>
      </c>
      <c r="T673" s="84" t="str">
        <f t="shared" si="107"/>
        <v xml:space="preserve"> </v>
      </c>
      <c r="U673" s="77"/>
      <c r="V673" s="78"/>
      <c r="Z673" s="80"/>
      <c r="AA673" s="80"/>
      <c r="AB673" s="80"/>
    </row>
    <row r="674" spans="1:28" s="79" customFormat="1" ht="15" customHeight="1" x14ac:dyDescent="0.2">
      <c r="A674" s="46"/>
      <c r="B674" s="47"/>
      <c r="C674" s="48"/>
      <c r="D674" s="48"/>
      <c r="E674" s="58"/>
      <c r="F674" s="50"/>
      <c r="G674" s="94" t="str">
        <f t="shared" si="100"/>
        <v xml:space="preserve"> </v>
      </c>
      <c r="H674" s="88" t="str">
        <f t="shared" si="101"/>
        <v xml:space="preserve"> </v>
      </c>
      <c r="I674" s="90"/>
      <c r="J674" s="81"/>
      <c r="K674" s="51"/>
      <c r="L674" s="96" t="str">
        <f t="shared" si="108"/>
        <v xml:space="preserve"> </v>
      </c>
      <c r="M674" s="64" t="str">
        <f>IF(E674=0," ",IF(D674="Hayır",VLOOKUP(H674,Katsayı!$A$1:$B$197,2),IF(D674="Evet",VLOOKUP(H674,Katsayı!$A$199:$B$235,2),0)))</f>
        <v xml:space="preserve"> </v>
      </c>
      <c r="N674" s="82" t="str">
        <f t="shared" si="102"/>
        <v xml:space="preserve"> </v>
      </c>
      <c r="O674" s="83" t="str">
        <f t="shared" si="103"/>
        <v xml:space="preserve"> </v>
      </c>
      <c r="P674" s="83" t="str">
        <f t="shared" si="109"/>
        <v xml:space="preserve"> </v>
      </c>
      <c r="Q674" s="83" t="str">
        <f t="shared" si="104"/>
        <v xml:space="preserve"> </v>
      </c>
      <c r="R674" s="82" t="str">
        <f t="shared" si="105"/>
        <v xml:space="preserve"> </v>
      </c>
      <c r="S674" s="82" t="str">
        <f t="shared" si="106"/>
        <v xml:space="preserve"> </v>
      </c>
      <c r="T674" s="84" t="str">
        <f t="shared" si="107"/>
        <v xml:space="preserve"> </v>
      </c>
      <c r="U674" s="77"/>
      <c r="V674" s="78"/>
      <c r="Z674" s="80"/>
      <c r="AA674" s="80"/>
      <c r="AB674" s="80"/>
    </row>
    <row r="675" spans="1:28" s="79" customFormat="1" ht="15" customHeight="1" x14ac:dyDescent="0.2">
      <c r="A675" s="46"/>
      <c r="B675" s="47"/>
      <c r="C675" s="48"/>
      <c r="D675" s="48"/>
      <c r="E675" s="58"/>
      <c r="F675" s="50"/>
      <c r="G675" s="94" t="str">
        <f t="shared" si="100"/>
        <v xml:space="preserve"> </v>
      </c>
      <c r="H675" s="88" t="str">
        <f t="shared" si="101"/>
        <v xml:space="preserve"> </v>
      </c>
      <c r="I675" s="90"/>
      <c r="J675" s="81"/>
      <c r="K675" s="51"/>
      <c r="L675" s="96" t="str">
        <f t="shared" si="108"/>
        <v xml:space="preserve"> </v>
      </c>
      <c r="M675" s="64" t="str">
        <f>IF(E675=0," ",IF(D675="Hayır",VLOOKUP(H675,Katsayı!$A$1:$B$197,2),IF(D675="Evet",VLOOKUP(H675,Katsayı!$A$199:$B$235,2),0)))</f>
        <v xml:space="preserve"> </v>
      </c>
      <c r="N675" s="82" t="str">
        <f t="shared" si="102"/>
        <v xml:space="preserve"> </v>
      </c>
      <c r="O675" s="83" t="str">
        <f t="shared" si="103"/>
        <v xml:space="preserve"> </v>
      </c>
      <c r="P675" s="83" t="str">
        <f t="shared" si="109"/>
        <v xml:space="preserve"> </v>
      </c>
      <c r="Q675" s="83" t="str">
        <f t="shared" si="104"/>
        <v xml:space="preserve"> </v>
      </c>
      <c r="R675" s="82" t="str">
        <f t="shared" si="105"/>
        <v xml:space="preserve"> </v>
      </c>
      <c r="S675" s="82" t="str">
        <f t="shared" si="106"/>
        <v xml:space="preserve"> </v>
      </c>
      <c r="T675" s="84" t="str">
        <f t="shared" si="107"/>
        <v xml:space="preserve"> </v>
      </c>
      <c r="U675" s="77"/>
      <c r="V675" s="78"/>
      <c r="Z675" s="80"/>
      <c r="AA675" s="80"/>
      <c r="AB675" s="80"/>
    </row>
    <row r="676" spans="1:28" s="79" customFormat="1" ht="15" customHeight="1" x14ac:dyDescent="0.2">
      <c r="A676" s="46"/>
      <c r="B676" s="47"/>
      <c r="C676" s="48"/>
      <c r="D676" s="48"/>
      <c r="E676" s="58"/>
      <c r="F676" s="50"/>
      <c r="G676" s="94" t="str">
        <f t="shared" si="100"/>
        <v xml:space="preserve"> </v>
      </c>
      <c r="H676" s="88" t="str">
        <f t="shared" si="101"/>
        <v xml:space="preserve"> </v>
      </c>
      <c r="I676" s="90"/>
      <c r="J676" s="81"/>
      <c r="K676" s="51"/>
      <c r="L676" s="96" t="str">
        <f t="shared" si="108"/>
        <v xml:space="preserve"> </v>
      </c>
      <c r="M676" s="64" t="str">
        <f>IF(E676=0," ",IF(D676="Hayır",VLOOKUP(H676,Katsayı!$A$1:$B$197,2),IF(D676="Evet",VLOOKUP(H676,Katsayı!$A$199:$B$235,2),0)))</f>
        <v xml:space="preserve"> </v>
      </c>
      <c r="N676" s="82" t="str">
        <f t="shared" si="102"/>
        <v xml:space="preserve"> </v>
      </c>
      <c r="O676" s="83" t="str">
        <f t="shared" si="103"/>
        <v xml:space="preserve"> </v>
      </c>
      <c r="P676" s="83" t="str">
        <f t="shared" si="109"/>
        <v xml:space="preserve"> </v>
      </c>
      <c r="Q676" s="83" t="str">
        <f t="shared" si="104"/>
        <v xml:space="preserve"> </v>
      </c>
      <c r="R676" s="82" t="str">
        <f t="shared" si="105"/>
        <v xml:space="preserve"> </v>
      </c>
      <c r="S676" s="82" t="str">
        <f t="shared" si="106"/>
        <v xml:space="preserve"> </v>
      </c>
      <c r="T676" s="84" t="str">
        <f t="shared" si="107"/>
        <v xml:space="preserve"> </v>
      </c>
      <c r="U676" s="77"/>
      <c r="V676" s="78"/>
      <c r="Z676" s="80"/>
      <c r="AA676" s="80"/>
      <c r="AB676" s="80"/>
    </row>
    <row r="677" spans="1:28" s="79" customFormat="1" ht="15" customHeight="1" x14ac:dyDescent="0.2">
      <c r="A677" s="46"/>
      <c r="B677" s="47"/>
      <c r="C677" s="48"/>
      <c r="D677" s="48"/>
      <c r="E677" s="58"/>
      <c r="F677" s="49"/>
      <c r="G677" s="94" t="str">
        <f t="shared" si="100"/>
        <v xml:space="preserve"> </v>
      </c>
      <c r="H677" s="88" t="str">
        <f t="shared" si="101"/>
        <v xml:space="preserve"> </v>
      </c>
      <c r="I677" s="90"/>
      <c r="J677" s="81"/>
      <c r="K677" s="51"/>
      <c r="L677" s="96" t="str">
        <f t="shared" si="108"/>
        <v xml:space="preserve"> </v>
      </c>
      <c r="M677" s="64" t="str">
        <f>IF(E677=0," ",IF(D677="Hayır",VLOOKUP(H677,Katsayı!$A$1:$B$197,2),IF(D677="Evet",VLOOKUP(H677,Katsayı!$A$199:$B$235,2),0)))</f>
        <v xml:space="preserve"> </v>
      </c>
      <c r="N677" s="82" t="str">
        <f t="shared" si="102"/>
        <v xml:space="preserve"> </v>
      </c>
      <c r="O677" s="83" t="str">
        <f t="shared" si="103"/>
        <v xml:space="preserve"> </v>
      </c>
      <c r="P677" s="83" t="str">
        <f t="shared" si="109"/>
        <v xml:space="preserve"> </v>
      </c>
      <c r="Q677" s="83" t="str">
        <f t="shared" si="104"/>
        <v xml:space="preserve"> </v>
      </c>
      <c r="R677" s="82" t="str">
        <f t="shared" si="105"/>
        <v xml:space="preserve"> </v>
      </c>
      <c r="S677" s="82" t="str">
        <f t="shared" si="106"/>
        <v xml:space="preserve"> </v>
      </c>
      <c r="T677" s="84" t="str">
        <f t="shared" si="107"/>
        <v xml:space="preserve"> </v>
      </c>
      <c r="U677" s="77"/>
      <c r="V677" s="78"/>
      <c r="Z677" s="80"/>
      <c r="AA677" s="80"/>
      <c r="AB677" s="80"/>
    </row>
    <row r="678" spans="1:28" s="79" customFormat="1" ht="15" customHeight="1" x14ac:dyDescent="0.2">
      <c r="A678" s="46"/>
      <c r="B678" s="47"/>
      <c r="C678" s="48"/>
      <c r="D678" s="48"/>
      <c r="E678" s="58"/>
      <c r="F678" s="49"/>
      <c r="G678" s="94" t="str">
        <f t="shared" si="100"/>
        <v xml:space="preserve"> </v>
      </c>
      <c r="H678" s="88" t="str">
        <f t="shared" si="101"/>
        <v xml:space="preserve"> </v>
      </c>
      <c r="I678" s="90"/>
      <c r="J678" s="81"/>
      <c r="K678" s="51"/>
      <c r="L678" s="96" t="str">
        <f t="shared" si="108"/>
        <v xml:space="preserve"> </v>
      </c>
      <c r="M678" s="64" t="str">
        <f>IF(E678=0," ",IF(D678="Hayır",VLOOKUP(H678,Katsayı!$A$1:$B$197,2),IF(D678="Evet",VLOOKUP(H678,Katsayı!$A$199:$B$235,2),0)))</f>
        <v xml:space="preserve"> </v>
      </c>
      <c r="N678" s="82" t="str">
        <f t="shared" si="102"/>
        <v xml:space="preserve"> </v>
      </c>
      <c r="O678" s="83" t="str">
        <f t="shared" si="103"/>
        <v xml:space="preserve"> </v>
      </c>
      <c r="P678" s="83" t="str">
        <f t="shared" si="109"/>
        <v xml:space="preserve"> </v>
      </c>
      <c r="Q678" s="83" t="str">
        <f t="shared" si="104"/>
        <v xml:space="preserve"> </v>
      </c>
      <c r="R678" s="82" t="str">
        <f t="shared" si="105"/>
        <v xml:space="preserve"> </v>
      </c>
      <c r="S678" s="82" t="str">
        <f t="shared" si="106"/>
        <v xml:space="preserve"> </v>
      </c>
      <c r="T678" s="84" t="str">
        <f t="shared" si="107"/>
        <v xml:space="preserve"> </v>
      </c>
      <c r="U678" s="77"/>
      <c r="V678" s="78"/>
      <c r="Z678" s="80"/>
      <c r="AA678" s="80"/>
      <c r="AB678" s="80"/>
    </row>
    <row r="679" spans="1:28" s="79" customFormat="1" ht="15" customHeight="1" x14ac:dyDescent="0.2">
      <c r="A679" s="46"/>
      <c r="B679" s="85"/>
      <c r="C679" s="48"/>
      <c r="D679" s="48"/>
      <c r="E679" s="86"/>
      <c r="F679" s="49"/>
      <c r="G679" s="94" t="str">
        <f t="shared" si="100"/>
        <v xml:space="preserve"> </v>
      </c>
      <c r="H679" s="88" t="str">
        <f t="shared" si="101"/>
        <v xml:space="preserve"> </v>
      </c>
      <c r="I679" s="90"/>
      <c r="J679" s="87"/>
      <c r="K679" s="51"/>
      <c r="L679" s="96" t="str">
        <f t="shared" si="108"/>
        <v xml:space="preserve"> </v>
      </c>
      <c r="M679" s="64" t="str">
        <f>IF(E679=0," ",IF(D679="Hayır",VLOOKUP(H679,Katsayı!$A$1:$B$197,2),IF(D679="Evet",VLOOKUP(H679,Katsayı!$A$199:$B$235,2),0)))</f>
        <v xml:space="preserve"> </v>
      </c>
      <c r="N679" s="82" t="str">
        <f t="shared" si="102"/>
        <v xml:space="preserve"> </v>
      </c>
      <c r="O679" s="83" t="str">
        <f t="shared" si="103"/>
        <v xml:space="preserve"> </v>
      </c>
      <c r="P679" s="83" t="str">
        <f t="shared" si="109"/>
        <v xml:space="preserve"> </v>
      </c>
      <c r="Q679" s="83" t="str">
        <f t="shared" si="104"/>
        <v xml:space="preserve"> </v>
      </c>
      <c r="R679" s="82" t="str">
        <f t="shared" si="105"/>
        <v xml:space="preserve"> </v>
      </c>
      <c r="S679" s="82" t="str">
        <f t="shared" si="106"/>
        <v xml:space="preserve"> </v>
      </c>
      <c r="T679" s="84" t="str">
        <f t="shared" si="107"/>
        <v xml:space="preserve"> </v>
      </c>
      <c r="U679" s="77"/>
      <c r="V679" s="78"/>
      <c r="Z679" s="80"/>
      <c r="AA679" s="80"/>
      <c r="AB679" s="80"/>
    </row>
    <row r="680" spans="1:28" s="79" customFormat="1" ht="15" customHeight="1" x14ac:dyDescent="0.2">
      <c r="A680" s="46"/>
      <c r="B680" s="85"/>
      <c r="C680" s="48"/>
      <c r="D680" s="48"/>
      <c r="E680" s="86"/>
      <c r="F680" s="49"/>
      <c r="G680" s="94" t="str">
        <f t="shared" si="100"/>
        <v xml:space="preserve"> </v>
      </c>
      <c r="H680" s="88" t="str">
        <f t="shared" si="101"/>
        <v xml:space="preserve"> </v>
      </c>
      <c r="I680" s="90"/>
      <c r="J680" s="87"/>
      <c r="K680" s="51"/>
      <c r="L680" s="96" t="str">
        <f t="shared" si="108"/>
        <v xml:space="preserve"> </v>
      </c>
      <c r="M680" s="64" t="str">
        <f>IF(E680=0," ",IF(D680="Hayır",VLOOKUP(H680,Katsayı!$A$1:$B$197,2),IF(D680="Evet",VLOOKUP(H680,Katsayı!$A$199:$B$235,2),0)))</f>
        <v xml:space="preserve"> </v>
      </c>
      <c r="N680" s="82" t="str">
        <f t="shared" si="102"/>
        <v xml:space="preserve"> </v>
      </c>
      <c r="O680" s="83" t="str">
        <f t="shared" si="103"/>
        <v xml:space="preserve"> </v>
      </c>
      <c r="P680" s="83" t="str">
        <f t="shared" si="109"/>
        <v xml:space="preserve"> </v>
      </c>
      <c r="Q680" s="83" t="str">
        <f t="shared" si="104"/>
        <v xml:space="preserve"> </v>
      </c>
      <c r="R680" s="82" t="str">
        <f t="shared" si="105"/>
        <v xml:space="preserve"> </v>
      </c>
      <c r="S680" s="82" t="str">
        <f t="shared" si="106"/>
        <v xml:space="preserve"> </v>
      </c>
      <c r="T680" s="84" t="str">
        <f t="shared" si="107"/>
        <v xml:space="preserve"> </v>
      </c>
      <c r="U680" s="77"/>
      <c r="V680" s="78"/>
      <c r="Z680" s="80"/>
      <c r="AA680" s="80"/>
      <c r="AB680" s="80"/>
    </row>
    <row r="681" spans="1:28" s="79" customFormat="1" ht="15" customHeight="1" x14ac:dyDescent="0.2">
      <c r="A681" s="46"/>
      <c r="B681" s="85"/>
      <c r="C681" s="48"/>
      <c r="D681" s="48"/>
      <c r="E681" s="86"/>
      <c r="F681" s="49"/>
      <c r="G681" s="94" t="str">
        <f t="shared" si="100"/>
        <v xml:space="preserve"> </v>
      </c>
      <c r="H681" s="88" t="str">
        <f t="shared" si="101"/>
        <v xml:space="preserve"> </v>
      </c>
      <c r="I681" s="90"/>
      <c r="J681" s="87"/>
      <c r="K681" s="51"/>
      <c r="L681" s="96" t="str">
        <f t="shared" si="108"/>
        <v xml:space="preserve"> </v>
      </c>
      <c r="M681" s="64" t="str">
        <f>IF(E681=0," ",IF(D681="Hayır",VLOOKUP(H681,Katsayı!$A$1:$B$197,2),IF(D681="Evet",VLOOKUP(H681,Katsayı!$A$199:$B$235,2),0)))</f>
        <v xml:space="preserve"> </v>
      </c>
      <c r="N681" s="82" t="str">
        <f t="shared" si="102"/>
        <v xml:space="preserve"> </v>
      </c>
      <c r="O681" s="83" t="str">
        <f t="shared" si="103"/>
        <v xml:space="preserve"> </v>
      </c>
      <c r="P681" s="83" t="str">
        <f t="shared" si="109"/>
        <v xml:space="preserve"> </v>
      </c>
      <c r="Q681" s="83" t="str">
        <f t="shared" si="104"/>
        <v xml:space="preserve"> </v>
      </c>
      <c r="R681" s="82" t="str">
        <f t="shared" si="105"/>
        <v xml:space="preserve"> </v>
      </c>
      <c r="S681" s="82" t="str">
        <f t="shared" si="106"/>
        <v xml:space="preserve"> </v>
      </c>
      <c r="T681" s="84" t="str">
        <f t="shared" si="107"/>
        <v xml:space="preserve"> </v>
      </c>
      <c r="U681" s="77"/>
      <c r="V681" s="78"/>
      <c r="Z681" s="80"/>
      <c r="AA681" s="80"/>
      <c r="AB681" s="80"/>
    </row>
    <row r="682" spans="1:28" s="79" customFormat="1" ht="15" customHeight="1" x14ac:dyDescent="0.2">
      <c r="A682" s="46"/>
      <c r="B682" s="85"/>
      <c r="C682" s="48"/>
      <c r="D682" s="48"/>
      <c r="E682" s="86"/>
      <c r="F682" s="49"/>
      <c r="G682" s="94" t="str">
        <f t="shared" si="100"/>
        <v xml:space="preserve"> </v>
      </c>
      <c r="H682" s="88" t="str">
        <f t="shared" si="101"/>
        <v xml:space="preserve"> </v>
      </c>
      <c r="I682" s="90"/>
      <c r="J682" s="87"/>
      <c r="K682" s="51"/>
      <c r="L682" s="96" t="str">
        <f t="shared" si="108"/>
        <v xml:space="preserve"> </v>
      </c>
      <c r="M682" s="64" t="str">
        <f>IF(E682=0," ",IF(D682="Hayır",VLOOKUP(H682,Katsayı!$A$1:$B$197,2),IF(D682="Evet",VLOOKUP(H682,Katsayı!$A$199:$B$235,2),0)))</f>
        <v xml:space="preserve"> </v>
      </c>
      <c r="N682" s="82" t="str">
        <f t="shared" si="102"/>
        <v xml:space="preserve"> </v>
      </c>
      <c r="O682" s="83" t="str">
        <f t="shared" si="103"/>
        <v xml:space="preserve"> </v>
      </c>
      <c r="P682" s="83" t="str">
        <f t="shared" si="109"/>
        <v xml:space="preserve"> </v>
      </c>
      <c r="Q682" s="83" t="str">
        <f t="shared" si="104"/>
        <v xml:space="preserve"> </v>
      </c>
      <c r="R682" s="82" t="str">
        <f t="shared" si="105"/>
        <v xml:space="preserve"> </v>
      </c>
      <c r="S682" s="82" t="str">
        <f t="shared" si="106"/>
        <v xml:space="preserve"> </v>
      </c>
      <c r="T682" s="84" t="str">
        <f t="shared" si="107"/>
        <v xml:space="preserve"> </v>
      </c>
      <c r="U682" s="77"/>
      <c r="V682" s="78"/>
      <c r="Z682" s="80"/>
      <c r="AA682" s="80"/>
      <c r="AB682" s="80"/>
    </row>
    <row r="683" spans="1:28" s="79" customFormat="1" ht="15" customHeight="1" x14ac:dyDescent="0.2">
      <c r="A683" s="46"/>
      <c r="B683" s="85"/>
      <c r="C683" s="48"/>
      <c r="D683" s="48"/>
      <c r="E683" s="86"/>
      <c r="F683" s="49"/>
      <c r="G683" s="94" t="str">
        <f t="shared" si="100"/>
        <v xml:space="preserve"> </v>
      </c>
      <c r="H683" s="88" t="str">
        <f t="shared" si="101"/>
        <v xml:space="preserve"> </v>
      </c>
      <c r="I683" s="90"/>
      <c r="J683" s="87"/>
      <c r="K683" s="51"/>
      <c r="L683" s="96" t="str">
        <f t="shared" si="108"/>
        <v xml:space="preserve"> </v>
      </c>
      <c r="M683" s="64" t="str">
        <f>IF(E683=0," ",IF(D683="Hayır",VLOOKUP(H683,Katsayı!$A$1:$B$197,2),IF(D683="Evet",VLOOKUP(H683,Katsayı!$A$199:$B$235,2),0)))</f>
        <v xml:space="preserve"> </v>
      </c>
      <c r="N683" s="82" t="str">
        <f t="shared" si="102"/>
        <v xml:space="preserve"> </v>
      </c>
      <c r="O683" s="83" t="str">
        <f t="shared" si="103"/>
        <v xml:space="preserve"> </v>
      </c>
      <c r="P683" s="83" t="str">
        <f t="shared" si="109"/>
        <v xml:space="preserve"> </v>
      </c>
      <c r="Q683" s="83" t="str">
        <f t="shared" si="104"/>
        <v xml:space="preserve"> </v>
      </c>
      <c r="R683" s="82" t="str">
        <f t="shared" si="105"/>
        <v xml:space="preserve"> </v>
      </c>
      <c r="S683" s="82" t="str">
        <f t="shared" si="106"/>
        <v xml:space="preserve"> </v>
      </c>
      <c r="T683" s="84" t="str">
        <f t="shared" si="107"/>
        <v xml:space="preserve"> </v>
      </c>
      <c r="U683" s="77"/>
      <c r="V683" s="78"/>
      <c r="Z683" s="80"/>
      <c r="AA683" s="80"/>
      <c r="AB683" s="80"/>
    </row>
    <row r="684" spans="1:28" s="79" customFormat="1" ht="15" customHeight="1" x14ac:dyDescent="0.2">
      <c r="A684" s="46"/>
      <c r="B684" s="85"/>
      <c r="C684" s="48"/>
      <c r="D684" s="48"/>
      <c r="E684" s="86"/>
      <c r="F684" s="49"/>
      <c r="G684" s="94" t="str">
        <f t="shared" si="100"/>
        <v xml:space="preserve"> </v>
      </c>
      <c r="H684" s="88" t="str">
        <f t="shared" si="101"/>
        <v xml:space="preserve"> </v>
      </c>
      <c r="I684" s="90"/>
      <c r="J684" s="87"/>
      <c r="K684" s="51"/>
      <c r="L684" s="96" t="str">
        <f t="shared" si="108"/>
        <v xml:space="preserve"> </v>
      </c>
      <c r="M684" s="64" t="str">
        <f>IF(E684=0," ",IF(D684="Hayır",VLOOKUP(H684,Katsayı!$A$1:$B$197,2),IF(D684="Evet",VLOOKUP(H684,Katsayı!$A$199:$B$235,2),0)))</f>
        <v xml:space="preserve"> </v>
      </c>
      <c r="N684" s="82" t="str">
        <f t="shared" si="102"/>
        <v xml:space="preserve"> </v>
      </c>
      <c r="O684" s="83" t="str">
        <f t="shared" si="103"/>
        <v xml:space="preserve"> </v>
      </c>
      <c r="P684" s="83" t="str">
        <f t="shared" si="109"/>
        <v xml:space="preserve"> </v>
      </c>
      <c r="Q684" s="83" t="str">
        <f t="shared" si="104"/>
        <v xml:space="preserve"> </v>
      </c>
      <c r="R684" s="82" t="str">
        <f t="shared" si="105"/>
        <v xml:space="preserve"> </v>
      </c>
      <c r="S684" s="82" t="str">
        <f t="shared" si="106"/>
        <v xml:space="preserve"> </v>
      </c>
      <c r="T684" s="84" t="str">
        <f t="shared" si="107"/>
        <v xml:space="preserve"> </v>
      </c>
      <c r="U684" s="77"/>
      <c r="V684" s="78"/>
      <c r="Z684" s="80"/>
      <c r="AA684" s="80"/>
      <c r="AB684" s="80"/>
    </row>
    <row r="685" spans="1:28" s="79" customFormat="1" ht="15" customHeight="1" x14ac:dyDescent="0.2">
      <c r="A685" s="46"/>
      <c r="B685" s="47"/>
      <c r="C685" s="48"/>
      <c r="D685" s="48"/>
      <c r="E685" s="58"/>
      <c r="F685" s="49"/>
      <c r="G685" s="94" t="str">
        <f t="shared" si="100"/>
        <v xml:space="preserve"> </v>
      </c>
      <c r="H685" s="88" t="str">
        <f t="shared" si="101"/>
        <v xml:space="preserve"> </v>
      </c>
      <c r="I685" s="90"/>
      <c r="J685" s="81"/>
      <c r="K685" s="51"/>
      <c r="L685" s="96" t="str">
        <f t="shared" si="108"/>
        <v xml:space="preserve"> </v>
      </c>
      <c r="M685" s="64" t="str">
        <f>IF(E685=0," ",IF(D685="Hayır",VLOOKUP(H685,Katsayı!$A$1:$B$197,2),IF(D685="Evet",VLOOKUP(H685,Katsayı!$A$199:$B$235,2),0)))</f>
        <v xml:space="preserve"> </v>
      </c>
      <c r="N685" s="82" t="str">
        <f t="shared" si="102"/>
        <v xml:space="preserve"> </v>
      </c>
      <c r="O685" s="83" t="str">
        <f t="shared" si="103"/>
        <v xml:space="preserve"> </v>
      </c>
      <c r="P685" s="83" t="str">
        <f t="shared" si="109"/>
        <v xml:space="preserve"> </v>
      </c>
      <c r="Q685" s="83" t="str">
        <f t="shared" si="104"/>
        <v xml:space="preserve"> </v>
      </c>
      <c r="R685" s="82" t="str">
        <f t="shared" si="105"/>
        <v xml:space="preserve"> </v>
      </c>
      <c r="S685" s="82" t="str">
        <f t="shared" si="106"/>
        <v xml:space="preserve"> </v>
      </c>
      <c r="T685" s="84" t="str">
        <f t="shared" si="107"/>
        <v xml:space="preserve"> </v>
      </c>
      <c r="U685" s="77"/>
      <c r="V685" s="78"/>
      <c r="Z685" s="80"/>
      <c r="AA685" s="80"/>
      <c r="AB685" s="80"/>
    </row>
    <row r="686" spans="1:28" s="79" customFormat="1" ht="15" customHeight="1" x14ac:dyDescent="0.2">
      <c r="A686" s="46"/>
      <c r="B686" s="47"/>
      <c r="C686" s="48"/>
      <c r="D686" s="48"/>
      <c r="E686" s="58"/>
      <c r="F686" s="49"/>
      <c r="G686" s="94" t="str">
        <f t="shared" si="100"/>
        <v xml:space="preserve"> </v>
      </c>
      <c r="H686" s="88" t="str">
        <f t="shared" si="101"/>
        <v xml:space="preserve"> </v>
      </c>
      <c r="I686" s="90"/>
      <c r="J686" s="81"/>
      <c r="K686" s="51"/>
      <c r="L686" s="96" t="str">
        <f t="shared" si="108"/>
        <v xml:space="preserve"> </v>
      </c>
      <c r="M686" s="64" t="str">
        <f>IF(E686=0," ",IF(D686="Hayır",VLOOKUP(H686,Katsayı!$A$1:$B$197,2),IF(D686="Evet",VLOOKUP(H686,Katsayı!$A$199:$B$235,2),0)))</f>
        <v xml:space="preserve"> </v>
      </c>
      <c r="N686" s="82" t="str">
        <f t="shared" si="102"/>
        <v xml:space="preserve"> </v>
      </c>
      <c r="O686" s="83" t="str">
        <f t="shared" si="103"/>
        <v xml:space="preserve"> </v>
      </c>
      <c r="P686" s="83" t="str">
        <f t="shared" si="109"/>
        <v xml:space="preserve"> </v>
      </c>
      <c r="Q686" s="83" t="str">
        <f t="shared" si="104"/>
        <v xml:space="preserve"> </v>
      </c>
      <c r="R686" s="82" t="str">
        <f t="shared" si="105"/>
        <v xml:space="preserve"> </v>
      </c>
      <c r="S686" s="82" t="str">
        <f t="shared" si="106"/>
        <v xml:space="preserve"> </v>
      </c>
      <c r="T686" s="84" t="str">
        <f t="shared" si="107"/>
        <v xml:space="preserve"> </v>
      </c>
      <c r="U686" s="77"/>
      <c r="V686" s="78"/>
      <c r="Z686" s="80"/>
      <c r="AA686" s="80"/>
      <c r="AB686" s="80"/>
    </row>
    <row r="687" spans="1:28" s="79" customFormat="1" ht="15" customHeight="1" x14ac:dyDescent="0.2">
      <c r="A687" s="46"/>
      <c r="B687" s="47"/>
      <c r="C687" s="48"/>
      <c r="D687" s="48"/>
      <c r="E687" s="58"/>
      <c r="F687" s="49"/>
      <c r="G687" s="94" t="str">
        <f t="shared" si="100"/>
        <v xml:space="preserve"> </v>
      </c>
      <c r="H687" s="88" t="str">
        <f t="shared" si="101"/>
        <v xml:space="preserve"> </v>
      </c>
      <c r="I687" s="90"/>
      <c r="J687" s="81"/>
      <c r="K687" s="51"/>
      <c r="L687" s="96" t="str">
        <f t="shared" si="108"/>
        <v xml:space="preserve"> </v>
      </c>
      <c r="M687" s="64" t="str">
        <f>IF(E687=0," ",IF(D687="Hayır",VLOOKUP(H687,Katsayı!$A$1:$B$197,2),IF(D687="Evet",VLOOKUP(H687,Katsayı!$A$199:$B$235,2),0)))</f>
        <v xml:space="preserve"> </v>
      </c>
      <c r="N687" s="82" t="str">
        <f t="shared" si="102"/>
        <v xml:space="preserve"> </v>
      </c>
      <c r="O687" s="83" t="str">
        <f t="shared" si="103"/>
        <v xml:space="preserve"> </v>
      </c>
      <c r="P687" s="83" t="str">
        <f t="shared" si="109"/>
        <v xml:space="preserve"> </v>
      </c>
      <c r="Q687" s="83" t="str">
        <f t="shared" si="104"/>
        <v xml:space="preserve"> </v>
      </c>
      <c r="R687" s="82" t="str">
        <f t="shared" si="105"/>
        <v xml:space="preserve"> </v>
      </c>
      <c r="S687" s="82" t="str">
        <f t="shared" si="106"/>
        <v xml:space="preserve"> </v>
      </c>
      <c r="T687" s="84" t="str">
        <f t="shared" si="107"/>
        <v xml:space="preserve"> </v>
      </c>
      <c r="U687" s="77"/>
      <c r="V687" s="78"/>
      <c r="Z687" s="80"/>
      <c r="AA687" s="80"/>
      <c r="AB687" s="80"/>
    </row>
    <row r="688" spans="1:28" s="79" customFormat="1" ht="15" customHeight="1" x14ac:dyDescent="0.2">
      <c r="A688" s="46"/>
      <c r="B688" s="47"/>
      <c r="C688" s="48"/>
      <c r="D688" s="48"/>
      <c r="E688" s="58"/>
      <c r="F688" s="49"/>
      <c r="G688" s="94" t="str">
        <f t="shared" si="100"/>
        <v xml:space="preserve"> </v>
      </c>
      <c r="H688" s="88" t="str">
        <f t="shared" si="101"/>
        <v xml:space="preserve"> </v>
      </c>
      <c r="I688" s="90"/>
      <c r="J688" s="81"/>
      <c r="K688" s="51"/>
      <c r="L688" s="96" t="str">
        <f t="shared" si="108"/>
        <v xml:space="preserve"> </v>
      </c>
      <c r="M688" s="64" t="str">
        <f>IF(E688=0," ",IF(D688="Hayır",VLOOKUP(H688,Katsayı!$A$1:$B$197,2),IF(D688="Evet",VLOOKUP(H688,Katsayı!$A$199:$B$235,2),0)))</f>
        <v xml:space="preserve"> </v>
      </c>
      <c r="N688" s="82" t="str">
        <f t="shared" si="102"/>
        <v xml:space="preserve"> </v>
      </c>
      <c r="O688" s="83" t="str">
        <f t="shared" si="103"/>
        <v xml:space="preserve"> </v>
      </c>
      <c r="P688" s="83" t="str">
        <f t="shared" si="109"/>
        <v xml:space="preserve"> </v>
      </c>
      <c r="Q688" s="83" t="str">
        <f t="shared" si="104"/>
        <v xml:space="preserve"> </v>
      </c>
      <c r="R688" s="82" t="str">
        <f t="shared" si="105"/>
        <v xml:space="preserve"> </v>
      </c>
      <c r="S688" s="82" t="str">
        <f t="shared" si="106"/>
        <v xml:space="preserve"> </v>
      </c>
      <c r="T688" s="84" t="str">
        <f t="shared" si="107"/>
        <v xml:space="preserve"> </v>
      </c>
      <c r="U688" s="77"/>
      <c r="V688" s="78"/>
      <c r="Z688" s="80"/>
      <c r="AA688" s="80"/>
      <c r="AB688" s="80"/>
    </row>
    <row r="689" spans="1:28" s="79" customFormat="1" ht="15" customHeight="1" x14ac:dyDescent="0.2">
      <c r="A689" s="46"/>
      <c r="B689" s="47"/>
      <c r="C689" s="48"/>
      <c r="D689" s="48"/>
      <c r="E689" s="58"/>
      <c r="F689" s="49"/>
      <c r="G689" s="94" t="str">
        <f t="shared" si="100"/>
        <v xml:space="preserve"> </v>
      </c>
      <c r="H689" s="88" t="str">
        <f t="shared" si="101"/>
        <v xml:space="preserve"> </v>
      </c>
      <c r="I689" s="90"/>
      <c r="J689" s="81"/>
      <c r="K689" s="51"/>
      <c r="L689" s="96" t="str">
        <f t="shared" si="108"/>
        <v xml:space="preserve"> </v>
      </c>
      <c r="M689" s="64" t="str">
        <f>IF(E689=0," ",IF(D689="Hayır",VLOOKUP(H689,Katsayı!$A$1:$B$197,2),IF(D689="Evet",VLOOKUP(H689,Katsayı!$A$199:$B$235,2),0)))</f>
        <v xml:space="preserve"> </v>
      </c>
      <c r="N689" s="82" t="str">
        <f t="shared" si="102"/>
        <v xml:space="preserve"> </v>
      </c>
      <c r="O689" s="83" t="str">
        <f t="shared" si="103"/>
        <v xml:space="preserve"> </v>
      </c>
      <c r="P689" s="83" t="str">
        <f t="shared" si="109"/>
        <v xml:space="preserve"> </v>
      </c>
      <c r="Q689" s="83" t="str">
        <f t="shared" si="104"/>
        <v xml:space="preserve"> </v>
      </c>
      <c r="R689" s="82" t="str">
        <f t="shared" si="105"/>
        <v xml:space="preserve"> </v>
      </c>
      <c r="S689" s="82" t="str">
        <f t="shared" si="106"/>
        <v xml:space="preserve"> </v>
      </c>
      <c r="T689" s="84" t="str">
        <f t="shared" si="107"/>
        <v xml:space="preserve"> </v>
      </c>
      <c r="U689" s="77"/>
      <c r="V689" s="78"/>
      <c r="Z689" s="80"/>
      <c r="AA689" s="80"/>
      <c r="AB689" s="80"/>
    </row>
    <row r="690" spans="1:28" s="79" customFormat="1" ht="15" customHeight="1" x14ac:dyDescent="0.2">
      <c r="A690" s="46"/>
      <c r="B690" s="47"/>
      <c r="C690" s="48"/>
      <c r="D690" s="48"/>
      <c r="E690" s="58"/>
      <c r="F690" s="49"/>
      <c r="G690" s="94" t="str">
        <f t="shared" si="100"/>
        <v xml:space="preserve"> </v>
      </c>
      <c r="H690" s="88" t="str">
        <f t="shared" si="101"/>
        <v xml:space="preserve"> </v>
      </c>
      <c r="I690" s="90"/>
      <c r="J690" s="81"/>
      <c r="K690" s="51"/>
      <c r="L690" s="96" t="str">
        <f t="shared" si="108"/>
        <v xml:space="preserve"> </v>
      </c>
      <c r="M690" s="64" t="str">
        <f>IF(E690=0," ",IF(D690="Hayır",VLOOKUP(H690,Katsayı!$A$1:$B$197,2),IF(D690="Evet",VLOOKUP(H690,Katsayı!$A$199:$B$235,2),0)))</f>
        <v xml:space="preserve"> </v>
      </c>
      <c r="N690" s="82" t="str">
        <f t="shared" si="102"/>
        <v xml:space="preserve"> </v>
      </c>
      <c r="O690" s="83" t="str">
        <f t="shared" si="103"/>
        <v xml:space="preserve"> </v>
      </c>
      <c r="P690" s="83" t="str">
        <f t="shared" si="109"/>
        <v xml:space="preserve"> </v>
      </c>
      <c r="Q690" s="83" t="str">
        <f t="shared" si="104"/>
        <v xml:space="preserve"> </v>
      </c>
      <c r="R690" s="82" t="str">
        <f t="shared" si="105"/>
        <v xml:space="preserve"> </v>
      </c>
      <c r="S690" s="82" t="str">
        <f t="shared" si="106"/>
        <v xml:space="preserve"> </v>
      </c>
      <c r="T690" s="84" t="str">
        <f t="shared" si="107"/>
        <v xml:space="preserve"> </v>
      </c>
      <c r="U690" s="77"/>
      <c r="V690" s="78"/>
      <c r="Z690" s="80"/>
      <c r="AA690" s="80"/>
      <c r="AB690" s="80"/>
    </row>
    <row r="691" spans="1:28" s="79" customFormat="1" ht="15" customHeight="1" x14ac:dyDescent="0.2">
      <c r="A691" s="46"/>
      <c r="B691" s="47"/>
      <c r="C691" s="48"/>
      <c r="D691" s="48"/>
      <c r="E691" s="58"/>
      <c r="F691" s="50"/>
      <c r="G691" s="94" t="str">
        <f t="shared" si="100"/>
        <v xml:space="preserve"> </v>
      </c>
      <c r="H691" s="88" t="str">
        <f t="shared" si="101"/>
        <v xml:space="preserve"> </v>
      </c>
      <c r="I691" s="90"/>
      <c r="J691" s="81"/>
      <c r="K691" s="51"/>
      <c r="L691" s="96" t="str">
        <f t="shared" si="108"/>
        <v xml:space="preserve"> </v>
      </c>
      <c r="M691" s="64" t="str">
        <f>IF(E691=0," ",IF(D691="Hayır",VLOOKUP(H691,Katsayı!$A$1:$B$197,2),IF(D691="Evet",VLOOKUP(H691,Katsayı!$A$199:$B$235,2),0)))</f>
        <v xml:space="preserve"> </v>
      </c>
      <c r="N691" s="82" t="str">
        <f t="shared" si="102"/>
        <v xml:space="preserve"> </v>
      </c>
      <c r="O691" s="83" t="str">
        <f t="shared" si="103"/>
        <v xml:space="preserve"> </v>
      </c>
      <c r="P691" s="83" t="str">
        <f t="shared" si="109"/>
        <v xml:space="preserve"> </v>
      </c>
      <c r="Q691" s="83" t="str">
        <f t="shared" si="104"/>
        <v xml:space="preserve"> </v>
      </c>
      <c r="R691" s="82" t="str">
        <f t="shared" si="105"/>
        <v xml:space="preserve"> </v>
      </c>
      <c r="S691" s="82" t="str">
        <f t="shared" si="106"/>
        <v xml:space="preserve"> </v>
      </c>
      <c r="T691" s="84" t="str">
        <f t="shared" si="107"/>
        <v xml:space="preserve"> </v>
      </c>
      <c r="U691" s="77"/>
      <c r="V691" s="78"/>
      <c r="Z691" s="80"/>
      <c r="AA691" s="80"/>
      <c r="AB691" s="80"/>
    </row>
    <row r="692" spans="1:28" s="79" customFormat="1" ht="15" customHeight="1" x14ac:dyDescent="0.2">
      <c r="A692" s="46"/>
      <c r="B692" s="47"/>
      <c r="C692" s="48"/>
      <c r="D692" s="48"/>
      <c r="E692" s="58"/>
      <c r="F692" s="50"/>
      <c r="G692" s="94" t="str">
        <f t="shared" si="100"/>
        <v xml:space="preserve"> </v>
      </c>
      <c r="H692" s="88" t="str">
        <f t="shared" si="101"/>
        <v xml:space="preserve"> </v>
      </c>
      <c r="I692" s="90"/>
      <c r="J692" s="81"/>
      <c r="K692" s="51"/>
      <c r="L692" s="96" t="str">
        <f t="shared" si="108"/>
        <v xml:space="preserve"> </v>
      </c>
      <c r="M692" s="64" t="str">
        <f>IF(E692=0," ",IF(D692="Hayır",VLOOKUP(H692,Katsayı!$A$1:$B$197,2),IF(D692="Evet",VLOOKUP(H692,Katsayı!$A$199:$B$235,2),0)))</f>
        <v xml:space="preserve"> </v>
      </c>
      <c r="N692" s="82" t="str">
        <f t="shared" si="102"/>
        <v xml:space="preserve"> </v>
      </c>
      <c r="O692" s="83" t="str">
        <f t="shared" si="103"/>
        <v xml:space="preserve"> </v>
      </c>
      <c r="P692" s="83" t="str">
        <f t="shared" si="109"/>
        <v xml:space="preserve"> </v>
      </c>
      <c r="Q692" s="83" t="str">
        <f t="shared" si="104"/>
        <v xml:space="preserve"> </v>
      </c>
      <c r="R692" s="82" t="str">
        <f t="shared" si="105"/>
        <v xml:space="preserve"> </v>
      </c>
      <c r="S692" s="82" t="str">
        <f t="shared" si="106"/>
        <v xml:space="preserve"> </v>
      </c>
      <c r="T692" s="84" t="str">
        <f t="shared" si="107"/>
        <v xml:space="preserve"> </v>
      </c>
      <c r="U692" s="77"/>
      <c r="V692" s="78"/>
      <c r="Z692" s="80"/>
      <c r="AA692" s="80"/>
      <c r="AB692" s="80"/>
    </row>
    <row r="693" spans="1:28" s="79" customFormat="1" ht="15" customHeight="1" x14ac:dyDescent="0.2">
      <c r="A693" s="46"/>
      <c r="B693" s="47"/>
      <c r="C693" s="48"/>
      <c r="D693" s="48"/>
      <c r="E693" s="58"/>
      <c r="F693" s="50"/>
      <c r="G693" s="94" t="str">
        <f t="shared" si="100"/>
        <v xml:space="preserve"> </v>
      </c>
      <c r="H693" s="88" t="str">
        <f t="shared" si="101"/>
        <v xml:space="preserve"> </v>
      </c>
      <c r="I693" s="90"/>
      <c r="J693" s="81"/>
      <c r="K693" s="51"/>
      <c r="L693" s="96" t="str">
        <f t="shared" si="108"/>
        <v xml:space="preserve"> </v>
      </c>
      <c r="M693" s="64" t="str">
        <f>IF(E693=0," ",IF(D693="Hayır",VLOOKUP(H693,Katsayı!$A$1:$B$197,2),IF(D693="Evet",VLOOKUP(H693,Katsayı!$A$199:$B$235,2),0)))</f>
        <v xml:space="preserve"> </v>
      </c>
      <c r="N693" s="82" t="str">
        <f t="shared" si="102"/>
        <v xml:space="preserve"> </v>
      </c>
      <c r="O693" s="83" t="str">
        <f t="shared" si="103"/>
        <v xml:space="preserve"> </v>
      </c>
      <c r="P693" s="83" t="str">
        <f t="shared" si="109"/>
        <v xml:space="preserve"> </v>
      </c>
      <c r="Q693" s="83" t="str">
        <f t="shared" si="104"/>
        <v xml:space="preserve"> </v>
      </c>
      <c r="R693" s="82" t="str">
        <f t="shared" si="105"/>
        <v xml:space="preserve"> </v>
      </c>
      <c r="S693" s="82" t="str">
        <f t="shared" si="106"/>
        <v xml:space="preserve"> </v>
      </c>
      <c r="T693" s="84" t="str">
        <f t="shared" si="107"/>
        <v xml:space="preserve"> </v>
      </c>
      <c r="U693" s="77"/>
      <c r="V693" s="78"/>
      <c r="Z693" s="80"/>
      <c r="AA693" s="80"/>
      <c r="AB693" s="80"/>
    </row>
    <row r="694" spans="1:28" s="79" customFormat="1" ht="15" customHeight="1" x14ac:dyDescent="0.2">
      <c r="A694" s="46"/>
      <c r="B694" s="47"/>
      <c r="C694" s="48"/>
      <c r="D694" s="48"/>
      <c r="E694" s="58"/>
      <c r="F694" s="50"/>
      <c r="G694" s="94" t="str">
        <f t="shared" si="100"/>
        <v xml:space="preserve"> </v>
      </c>
      <c r="H694" s="88" t="str">
        <f t="shared" si="101"/>
        <v xml:space="preserve"> </v>
      </c>
      <c r="I694" s="90"/>
      <c r="J694" s="81"/>
      <c r="K694" s="51"/>
      <c r="L694" s="96" t="str">
        <f t="shared" si="108"/>
        <v xml:space="preserve"> </v>
      </c>
      <c r="M694" s="64" t="str">
        <f>IF(E694=0," ",IF(D694="Hayır",VLOOKUP(H694,Katsayı!$A$1:$B$197,2),IF(D694="Evet",VLOOKUP(H694,Katsayı!$A$199:$B$235,2),0)))</f>
        <v xml:space="preserve"> </v>
      </c>
      <c r="N694" s="82" t="str">
        <f t="shared" si="102"/>
        <v xml:space="preserve"> </v>
      </c>
      <c r="O694" s="83" t="str">
        <f t="shared" si="103"/>
        <v xml:space="preserve"> </v>
      </c>
      <c r="P694" s="83" t="str">
        <f t="shared" si="109"/>
        <v xml:space="preserve"> </v>
      </c>
      <c r="Q694" s="83" t="str">
        <f t="shared" si="104"/>
        <v xml:space="preserve"> </v>
      </c>
      <c r="R694" s="82" t="str">
        <f t="shared" si="105"/>
        <v xml:space="preserve"> </v>
      </c>
      <c r="S694" s="82" t="str">
        <f t="shared" si="106"/>
        <v xml:space="preserve"> </v>
      </c>
      <c r="T694" s="84" t="str">
        <f t="shared" si="107"/>
        <v xml:space="preserve"> </v>
      </c>
      <c r="U694" s="77"/>
      <c r="V694" s="78"/>
      <c r="Z694" s="80"/>
      <c r="AA694" s="80"/>
      <c r="AB694" s="80"/>
    </row>
    <row r="695" spans="1:28" s="79" customFormat="1" ht="15" customHeight="1" x14ac:dyDescent="0.2">
      <c r="A695" s="46"/>
      <c r="B695" s="47"/>
      <c r="C695" s="48"/>
      <c r="D695" s="48"/>
      <c r="E695" s="58"/>
      <c r="F695" s="50"/>
      <c r="G695" s="94" t="str">
        <f t="shared" si="100"/>
        <v xml:space="preserve"> </v>
      </c>
      <c r="H695" s="88" t="str">
        <f t="shared" si="101"/>
        <v xml:space="preserve"> </v>
      </c>
      <c r="I695" s="90"/>
      <c r="J695" s="81"/>
      <c r="K695" s="51"/>
      <c r="L695" s="96" t="str">
        <f t="shared" si="108"/>
        <v xml:space="preserve"> </v>
      </c>
      <c r="M695" s="64" t="str">
        <f>IF(E695=0," ",IF(D695="Hayır",VLOOKUP(H695,Katsayı!$A$1:$B$197,2),IF(D695="Evet",VLOOKUP(H695,Katsayı!$A$199:$B$235,2),0)))</f>
        <v xml:space="preserve"> </v>
      </c>
      <c r="N695" s="82" t="str">
        <f t="shared" si="102"/>
        <v xml:space="preserve"> </v>
      </c>
      <c r="O695" s="83" t="str">
        <f t="shared" si="103"/>
        <v xml:space="preserve"> </v>
      </c>
      <c r="P695" s="83" t="str">
        <f t="shared" si="109"/>
        <v xml:space="preserve"> </v>
      </c>
      <c r="Q695" s="83" t="str">
        <f t="shared" si="104"/>
        <v xml:space="preserve"> </v>
      </c>
      <c r="R695" s="82" t="str">
        <f t="shared" si="105"/>
        <v xml:space="preserve"> </v>
      </c>
      <c r="S695" s="82" t="str">
        <f t="shared" si="106"/>
        <v xml:space="preserve"> </v>
      </c>
      <c r="T695" s="84" t="str">
        <f t="shared" si="107"/>
        <v xml:space="preserve"> </v>
      </c>
      <c r="U695" s="77"/>
      <c r="V695" s="78"/>
      <c r="Z695" s="80"/>
      <c r="AA695" s="80"/>
      <c r="AB695" s="80"/>
    </row>
    <row r="696" spans="1:28" s="79" customFormat="1" ht="15" customHeight="1" x14ac:dyDescent="0.2">
      <c r="A696" s="46"/>
      <c r="B696" s="47"/>
      <c r="C696" s="48"/>
      <c r="D696" s="48"/>
      <c r="E696" s="58"/>
      <c r="F696" s="50"/>
      <c r="G696" s="94" t="str">
        <f t="shared" si="100"/>
        <v xml:space="preserve"> </v>
      </c>
      <c r="H696" s="88" t="str">
        <f t="shared" si="101"/>
        <v xml:space="preserve"> </v>
      </c>
      <c r="I696" s="90"/>
      <c r="J696" s="81"/>
      <c r="K696" s="51"/>
      <c r="L696" s="96" t="str">
        <f t="shared" si="108"/>
        <v xml:space="preserve"> </v>
      </c>
      <c r="M696" s="64" t="str">
        <f>IF(E696=0," ",IF(D696="Hayır",VLOOKUP(H696,Katsayı!$A$1:$B$197,2),IF(D696="Evet",VLOOKUP(H696,Katsayı!$A$199:$B$235,2),0)))</f>
        <v xml:space="preserve"> </v>
      </c>
      <c r="N696" s="82" t="str">
        <f t="shared" si="102"/>
        <v xml:space="preserve"> </v>
      </c>
      <c r="O696" s="83" t="str">
        <f t="shared" si="103"/>
        <v xml:space="preserve"> </v>
      </c>
      <c r="P696" s="83" t="str">
        <f t="shared" si="109"/>
        <v xml:space="preserve"> </v>
      </c>
      <c r="Q696" s="83" t="str">
        <f t="shared" si="104"/>
        <v xml:space="preserve"> </v>
      </c>
      <c r="R696" s="82" t="str">
        <f t="shared" si="105"/>
        <v xml:space="preserve"> </v>
      </c>
      <c r="S696" s="82" t="str">
        <f t="shared" si="106"/>
        <v xml:space="preserve"> </v>
      </c>
      <c r="T696" s="84" t="str">
        <f t="shared" si="107"/>
        <v xml:space="preserve"> </v>
      </c>
      <c r="U696" s="77"/>
      <c r="V696" s="78"/>
      <c r="Z696" s="80"/>
      <c r="AA696" s="80"/>
      <c r="AB696" s="80"/>
    </row>
    <row r="697" spans="1:28" s="79" customFormat="1" ht="15" customHeight="1" x14ac:dyDescent="0.2">
      <c r="A697" s="46"/>
      <c r="B697" s="47"/>
      <c r="C697" s="48"/>
      <c r="D697" s="48"/>
      <c r="E697" s="58"/>
      <c r="F697" s="50"/>
      <c r="G697" s="94" t="str">
        <f t="shared" si="100"/>
        <v xml:space="preserve"> </v>
      </c>
      <c r="H697" s="88" t="str">
        <f t="shared" si="101"/>
        <v xml:space="preserve"> </v>
      </c>
      <c r="I697" s="90"/>
      <c r="J697" s="81"/>
      <c r="K697" s="51"/>
      <c r="L697" s="96" t="str">
        <f t="shared" si="108"/>
        <v xml:space="preserve"> </v>
      </c>
      <c r="M697" s="64" t="str">
        <f>IF(E697=0," ",IF(D697="Hayır",VLOOKUP(H697,Katsayı!$A$1:$B$197,2),IF(D697="Evet",VLOOKUP(H697,Katsayı!$A$199:$B$235,2),0)))</f>
        <v xml:space="preserve"> </v>
      </c>
      <c r="N697" s="82" t="str">
        <f t="shared" si="102"/>
        <v xml:space="preserve"> </v>
      </c>
      <c r="O697" s="83" t="str">
        <f t="shared" si="103"/>
        <v xml:space="preserve"> </v>
      </c>
      <c r="P697" s="83" t="str">
        <f t="shared" si="109"/>
        <v xml:space="preserve"> </v>
      </c>
      <c r="Q697" s="83" t="str">
        <f t="shared" si="104"/>
        <v xml:space="preserve"> </v>
      </c>
      <c r="R697" s="82" t="str">
        <f t="shared" si="105"/>
        <v xml:space="preserve"> </v>
      </c>
      <c r="S697" s="82" t="str">
        <f t="shared" si="106"/>
        <v xml:space="preserve"> </v>
      </c>
      <c r="T697" s="84" t="str">
        <f t="shared" si="107"/>
        <v xml:space="preserve"> </v>
      </c>
      <c r="U697" s="77"/>
      <c r="V697" s="78"/>
      <c r="Z697" s="80"/>
      <c r="AA697" s="80"/>
      <c r="AB697" s="80"/>
    </row>
    <row r="698" spans="1:28" s="79" customFormat="1" ht="15" customHeight="1" x14ac:dyDescent="0.2">
      <c r="A698" s="46"/>
      <c r="B698" s="47"/>
      <c r="C698" s="48"/>
      <c r="D698" s="48"/>
      <c r="E698" s="58"/>
      <c r="F698" s="50"/>
      <c r="G698" s="94" t="str">
        <f t="shared" si="100"/>
        <v xml:space="preserve"> </v>
      </c>
      <c r="H698" s="88" t="str">
        <f t="shared" si="101"/>
        <v xml:space="preserve"> </v>
      </c>
      <c r="I698" s="90"/>
      <c r="J698" s="81"/>
      <c r="K698" s="51"/>
      <c r="L698" s="96" t="str">
        <f t="shared" si="108"/>
        <v xml:space="preserve"> </v>
      </c>
      <c r="M698" s="64" t="str">
        <f>IF(E698=0," ",IF(D698="Hayır",VLOOKUP(H698,Katsayı!$A$1:$B$197,2),IF(D698="Evet",VLOOKUP(H698,Katsayı!$A$199:$B$235,2),0)))</f>
        <v xml:space="preserve"> </v>
      </c>
      <c r="N698" s="82" t="str">
        <f t="shared" si="102"/>
        <v xml:space="preserve"> </v>
      </c>
      <c r="O698" s="83" t="str">
        <f t="shared" si="103"/>
        <v xml:space="preserve"> </v>
      </c>
      <c r="P698" s="83" t="str">
        <f t="shared" si="109"/>
        <v xml:space="preserve"> </v>
      </c>
      <c r="Q698" s="83" t="str">
        <f t="shared" si="104"/>
        <v xml:space="preserve"> </v>
      </c>
      <c r="R698" s="82" t="str">
        <f t="shared" si="105"/>
        <v xml:space="preserve"> </v>
      </c>
      <c r="S698" s="82" t="str">
        <f t="shared" si="106"/>
        <v xml:space="preserve"> </v>
      </c>
      <c r="T698" s="84" t="str">
        <f t="shared" si="107"/>
        <v xml:space="preserve"> </v>
      </c>
      <c r="U698" s="77"/>
      <c r="V698" s="78"/>
      <c r="Z698" s="80"/>
      <c r="AA698" s="80"/>
      <c r="AB698" s="80"/>
    </row>
    <row r="699" spans="1:28" s="79" customFormat="1" ht="15" customHeight="1" x14ac:dyDescent="0.2">
      <c r="A699" s="46"/>
      <c r="B699" s="47"/>
      <c r="C699" s="48"/>
      <c r="D699" s="48"/>
      <c r="E699" s="58"/>
      <c r="F699" s="50"/>
      <c r="G699" s="94" t="str">
        <f t="shared" si="100"/>
        <v xml:space="preserve"> </v>
      </c>
      <c r="H699" s="88" t="str">
        <f t="shared" si="101"/>
        <v xml:space="preserve"> </v>
      </c>
      <c r="I699" s="90"/>
      <c r="J699" s="81"/>
      <c r="K699" s="51"/>
      <c r="L699" s="96" t="str">
        <f t="shared" si="108"/>
        <v xml:space="preserve"> </v>
      </c>
      <c r="M699" s="64" t="str">
        <f>IF(E699=0," ",IF(D699="Hayır",VLOOKUP(H699,Katsayı!$A$1:$B$197,2),IF(D699="Evet",VLOOKUP(H699,Katsayı!$A$199:$B$235,2),0)))</f>
        <v xml:space="preserve"> </v>
      </c>
      <c r="N699" s="82" t="str">
        <f t="shared" si="102"/>
        <v xml:space="preserve"> </v>
      </c>
      <c r="O699" s="83" t="str">
        <f t="shared" si="103"/>
        <v xml:space="preserve"> </v>
      </c>
      <c r="P699" s="83" t="str">
        <f t="shared" si="109"/>
        <v xml:space="preserve"> </v>
      </c>
      <c r="Q699" s="83" t="str">
        <f t="shared" si="104"/>
        <v xml:space="preserve"> </v>
      </c>
      <c r="R699" s="82" t="str">
        <f t="shared" si="105"/>
        <v xml:space="preserve"> </v>
      </c>
      <c r="S699" s="82" t="str">
        <f t="shared" si="106"/>
        <v xml:space="preserve"> </v>
      </c>
      <c r="T699" s="84" t="str">
        <f t="shared" si="107"/>
        <v xml:space="preserve"> </v>
      </c>
      <c r="U699" s="77"/>
      <c r="V699" s="78"/>
      <c r="Z699" s="80"/>
      <c r="AA699" s="80"/>
      <c r="AB699" s="80"/>
    </row>
    <row r="700" spans="1:28" s="79" customFormat="1" ht="15" customHeight="1" x14ac:dyDescent="0.2">
      <c r="A700" s="46"/>
      <c r="B700" s="47"/>
      <c r="C700" s="48"/>
      <c r="D700" s="48"/>
      <c r="E700" s="58"/>
      <c r="F700" s="50"/>
      <c r="G700" s="94" t="str">
        <f t="shared" si="100"/>
        <v xml:space="preserve"> </v>
      </c>
      <c r="H700" s="88" t="str">
        <f t="shared" si="101"/>
        <v xml:space="preserve"> </v>
      </c>
      <c r="I700" s="90"/>
      <c r="J700" s="81"/>
      <c r="K700" s="51"/>
      <c r="L700" s="96" t="str">
        <f t="shared" si="108"/>
        <v xml:space="preserve"> </v>
      </c>
      <c r="M700" s="64" t="str">
        <f>IF(E700=0," ",IF(D700="Hayır",VLOOKUP(H700,Katsayı!$A$1:$B$197,2),IF(D700="Evet",VLOOKUP(H700,Katsayı!$A$199:$B$235,2),0)))</f>
        <v xml:space="preserve"> </v>
      </c>
      <c r="N700" s="82" t="str">
        <f t="shared" si="102"/>
        <v xml:space="preserve"> </v>
      </c>
      <c r="O700" s="83" t="str">
        <f t="shared" si="103"/>
        <v xml:space="preserve"> </v>
      </c>
      <c r="P700" s="83" t="str">
        <f t="shared" si="109"/>
        <v xml:space="preserve"> </v>
      </c>
      <c r="Q700" s="83" t="str">
        <f t="shared" si="104"/>
        <v xml:space="preserve"> </v>
      </c>
      <c r="R700" s="82" t="str">
        <f t="shared" si="105"/>
        <v xml:space="preserve"> </v>
      </c>
      <c r="S700" s="82" t="str">
        <f t="shared" si="106"/>
        <v xml:space="preserve"> </v>
      </c>
      <c r="T700" s="84" t="str">
        <f t="shared" si="107"/>
        <v xml:space="preserve"> </v>
      </c>
      <c r="U700" s="77"/>
      <c r="V700" s="78"/>
      <c r="Z700" s="80"/>
      <c r="AA700" s="80"/>
      <c r="AB700" s="80"/>
    </row>
    <row r="701" spans="1:28" s="79" customFormat="1" ht="15" customHeight="1" x14ac:dyDescent="0.2">
      <c r="A701" s="46"/>
      <c r="B701" s="47"/>
      <c r="C701" s="48"/>
      <c r="D701" s="48"/>
      <c r="E701" s="58"/>
      <c r="F701" s="50"/>
      <c r="G701" s="94" t="str">
        <f t="shared" si="100"/>
        <v xml:space="preserve"> </v>
      </c>
      <c r="H701" s="88" t="str">
        <f t="shared" si="101"/>
        <v xml:space="preserve"> </v>
      </c>
      <c r="I701" s="90"/>
      <c r="J701" s="81"/>
      <c r="K701" s="51"/>
      <c r="L701" s="96" t="str">
        <f t="shared" si="108"/>
        <v xml:space="preserve"> </v>
      </c>
      <c r="M701" s="64" t="str">
        <f>IF(E701=0," ",IF(D701="Hayır",VLOOKUP(H701,Katsayı!$A$1:$B$197,2),IF(D701="Evet",VLOOKUP(H701,Katsayı!$A$199:$B$235,2),0)))</f>
        <v xml:space="preserve"> </v>
      </c>
      <c r="N701" s="82" t="str">
        <f t="shared" si="102"/>
        <v xml:space="preserve"> </v>
      </c>
      <c r="O701" s="83" t="str">
        <f t="shared" si="103"/>
        <v xml:space="preserve"> </v>
      </c>
      <c r="P701" s="83" t="str">
        <f t="shared" si="109"/>
        <v xml:space="preserve"> </v>
      </c>
      <c r="Q701" s="83" t="str">
        <f t="shared" si="104"/>
        <v xml:space="preserve"> </v>
      </c>
      <c r="R701" s="82" t="str">
        <f t="shared" si="105"/>
        <v xml:space="preserve"> </v>
      </c>
      <c r="S701" s="82" t="str">
        <f t="shared" si="106"/>
        <v xml:space="preserve"> </v>
      </c>
      <c r="T701" s="84" t="str">
        <f t="shared" si="107"/>
        <v xml:space="preserve"> </v>
      </c>
      <c r="U701" s="77"/>
      <c r="V701" s="78"/>
      <c r="Z701" s="80"/>
      <c r="AA701" s="80"/>
      <c r="AB701" s="80"/>
    </row>
    <row r="702" spans="1:28" s="79" customFormat="1" ht="15" customHeight="1" x14ac:dyDescent="0.2">
      <c r="A702" s="46"/>
      <c r="B702" s="47"/>
      <c r="C702" s="48"/>
      <c r="D702" s="48"/>
      <c r="E702" s="58"/>
      <c r="F702" s="50"/>
      <c r="G702" s="94" t="str">
        <f t="shared" si="100"/>
        <v xml:space="preserve"> </v>
      </c>
      <c r="H702" s="88" t="str">
        <f t="shared" si="101"/>
        <v xml:space="preserve"> </v>
      </c>
      <c r="I702" s="90"/>
      <c r="J702" s="81"/>
      <c r="K702" s="51"/>
      <c r="L702" s="96" t="str">
        <f t="shared" si="108"/>
        <v xml:space="preserve"> </v>
      </c>
      <c r="M702" s="64" t="str">
        <f>IF(E702=0," ",IF(D702="Hayır",VLOOKUP(H702,Katsayı!$A$1:$B$197,2),IF(D702="Evet",VLOOKUP(H702,Katsayı!$A$199:$B$235,2),0)))</f>
        <v xml:space="preserve"> </v>
      </c>
      <c r="N702" s="82" t="str">
        <f t="shared" si="102"/>
        <v xml:space="preserve"> </v>
      </c>
      <c r="O702" s="83" t="str">
        <f t="shared" si="103"/>
        <v xml:space="preserve"> </v>
      </c>
      <c r="P702" s="83" t="str">
        <f t="shared" si="109"/>
        <v xml:space="preserve"> </v>
      </c>
      <c r="Q702" s="83" t="str">
        <f t="shared" si="104"/>
        <v xml:space="preserve"> </v>
      </c>
      <c r="R702" s="82" t="str">
        <f t="shared" si="105"/>
        <v xml:space="preserve"> </v>
      </c>
      <c r="S702" s="82" t="str">
        <f t="shared" si="106"/>
        <v xml:space="preserve"> </v>
      </c>
      <c r="T702" s="84" t="str">
        <f t="shared" si="107"/>
        <v xml:space="preserve"> </v>
      </c>
      <c r="U702" s="77"/>
      <c r="V702" s="78"/>
      <c r="Z702" s="80"/>
      <c r="AA702" s="80"/>
      <c r="AB702" s="80"/>
    </row>
    <row r="703" spans="1:28" s="79" customFormat="1" ht="15" customHeight="1" x14ac:dyDescent="0.2">
      <c r="A703" s="46"/>
      <c r="B703" s="47"/>
      <c r="C703" s="48"/>
      <c r="D703" s="48"/>
      <c r="E703" s="58"/>
      <c r="F703" s="50"/>
      <c r="G703" s="94" t="str">
        <f t="shared" si="100"/>
        <v xml:space="preserve"> </v>
      </c>
      <c r="H703" s="88" t="str">
        <f t="shared" si="101"/>
        <v xml:space="preserve"> </v>
      </c>
      <c r="I703" s="90"/>
      <c r="J703" s="81"/>
      <c r="K703" s="51"/>
      <c r="L703" s="96" t="str">
        <f t="shared" si="108"/>
        <v xml:space="preserve"> </v>
      </c>
      <c r="M703" s="64" t="str">
        <f>IF(E703=0," ",IF(D703="Hayır",VLOOKUP(H703,Katsayı!$A$1:$B$197,2),IF(D703="Evet",VLOOKUP(H703,Katsayı!$A$199:$B$235,2),0)))</f>
        <v xml:space="preserve"> </v>
      </c>
      <c r="N703" s="82" t="str">
        <f t="shared" si="102"/>
        <v xml:space="preserve"> </v>
      </c>
      <c r="O703" s="83" t="str">
        <f t="shared" si="103"/>
        <v xml:space="preserve"> </v>
      </c>
      <c r="P703" s="83" t="str">
        <f t="shared" si="109"/>
        <v xml:space="preserve"> </v>
      </c>
      <c r="Q703" s="83" t="str">
        <f t="shared" si="104"/>
        <v xml:space="preserve"> </v>
      </c>
      <c r="R703" s="82" t="str">
        <f t="shared" si="105"/>
        <v xml:space="preserve"> </v>
      </c>
      <c r="S703" s="82" t="str">
        <f t="shared" si="106"/>
        <v xml:space="preserve"> </v>
      </c>
      <c r="T703" s="84" t="str">
        <f t="shared" si="107"/>
        <v xml:space="preserve"> </v>
      </c>
      <c r="U703" s="77"/>
      <c r="V703" s="78"/>
      <c r="Z703" s="80"/>
      <c r="AA703" s="80"/>
      <c r="AB703" s="80"/>
    </row>
    <row r="704" spans="1:28" s="79" customFormat="1" ht="15" customHeight="1" x14ac:dyDescent="0.2">
      <c r="A704" s="46"/>
      <c r="B704" s="47"/>
      <c r="C704" s="48"/>
      <c r="D704" s="48"/>
      <c r="E704" s="58"/>
      <c r="F704" s="50"/>
      <c r="G704" s="94" t="str">
        <f t="shared" si="100"/>
        <v xml:space="preserve"> </v>
      </c>
      <c r="H704" s="88" t="str">
        <f t="shared" si="101"/>
        <v xml:space="preserve"> </v>
      </c>
      <c r="I704" s="90"/>
      <c r="J704" s="81"/>
      <c r="K704" s="51"/>
      <c r="L704" s="96" t="str">
        <f t="shared" si="108"/>
        <v xml:space="preserve"> </v>
      </c>
      <c r="M704" s="64" t="str">
        <f>IF(E704=0," ",IF(D704="Hayır",VLOOKUP(H704,Katsayı!$A$1:$B$197,2),IF(D704="Evet",VLOOKUP(H704,Katsayı!$A$199:$B$235,2),0)))</f>
        <v xml:space="preserve"> </v>
      </c>
      <c r="N704" s="82" t="str">
        <f t="shared" si="102"/>
        <v xml:space="preserve"> </v>
      </c>
      <c r="O704" s="83" t="str">
        <f t="shared" si="103"/>
        <v xml:space="preserve"> </v>
      </c>
      <c r="P704" s="83" t="str">
        <f t="shared" si="109"/>
        <v xml:space="preserve"> </v>
      </c>
      <c r="Q704" s="83" t="str">
        <f t="shared" si="104"/>
        <v xml:space="preserve"> </v>
      </c>
      <c r="R704" s="82" t="str">
        <f t="shared" si="105"/>
        <v xml:space="preserve"> </v>
      </c>
      <c r="S704" s="82" t="str">
        <f t="shared" si="106"/>
        <v xml:space="preserve"> </v>
      </c>
      <c r="T704" s="84" t="str">
        <f t="shared" si="107"/>
        <v xml:space="preserve"> </v>
      </c>
      <c r="U704" s="77"/>
      <c r="V704" s="78"/>
      <c r="Z704" s="80"/>
      <c r="AA704" s="80"/>
      <c r="AB704" s="80"/>
    </row>
    <row r="705" spans="1:28" s="79" customFormat="1" ht="15" customHeight="1" x14ac:dyDescent="0.2">
      <c r="A705" s="46"/>
      <c r="B705" s="47"/>
      <c r="C705" s="48"/>
      <c r="D705" s="48"/>
      <c r="E705" s="58"/>
      <c r="F705" s="49"/>
      <c r="G705" s="94" t="str">
        <f t="shared" si="100"/>
        <v xml:space="preserve"> </v>
      </c>
      <c r="H705" s="88" t="str">
        <f t="shared" si="101"/>
        <v xml:space="preserve"> </v>
      </c>
      <c r="I705" s="90"/>
      <c r="J705" s="81"/>
      <c r="K705" s="51"/>
      <c r="L705" s="96" t="str">
        <f t="shared" si="108"/>
        <v xml:space="preserve"> </v>
      </c>
      <c r="M705" s="64" t="str">
        <f>IF(E705=0," ",IF(D705="Hayır",VLOOKUP(H705,Katsayı!$A$1:$B$197,2),IF(D705="Evet",VLOOKUP(H705,Katsayı!$A$199:$B$235,2),0)))</f>
        <v xml:space="preserve"> </v>
      </c>
      <c r="N705" s="82" t="str">
        <f t="shared" si="102"/>
        <v xml:space="preserve"> </v>
      </c>
      <c r="O705" s="83" t="str">
        <f t="shared" si="103"/>
        <v xml:space="preserve"> </v>
      </c>
      <c r="P705" s="83" t="str">
        <f t="shared" si="109"/>
        <v xml:space="preserve"> </v>
      </c>
      <c r="Q705" s="83" t="str">
        <f t="shared" si="104"/>
        <v xml:space="preserve"> </v>
      </c>
      <c r="R705" s="82" t="str">
        <f t="shared" si="105"/>
        <v xml:space="preserve"> </v>
      </c>
      <c r="S705" s="82" t="str">
        <f t="shared" si="106"/>
        <v xml:space="preserve"> </v>
      </c>
      <c r="T705" s="84" t="str">
        <f t="shared" si="107"/>
        <v xml:space="preserve"> </v>
      </c>
      <c r="U705" s="77"/>
      <c r="V705" s="78"/>
      <c r="Z705" s="80"/>
      <c r="AA705" s="80"/>
      <c r="AB705" s="80"/>
    </row>
    <row r="706" spans="1:28" s="79" customFormat="1" ht="15" customHeight="1" x14ac:dyDescent="0.2">
      <c r="A706" s="46"/>
      <c r="B706" s="47"/>
      <c r="C706" s="48"/>
      <c r="D706" s="48"/>
      <c r="E706" s="58"/>
      <c r="F706" s="49"/>
      <c r="G706" s="94" t="str">
        <f t="shared" si="100"/>
        <v xml:space="preserve"> </v>
      </c>
      <c r="H706" s="88" t="str">
        <f t="shared" si="101"/>
        <v xml:space="preserve"> </v>
      </c>
      <c r="I706" s="90"/>
      <c r="J706" s="81"/>
      <c r="K706" s="51"/>
      <c r="L706" s="96" t="str">
        <f t="shared" si="108"/>
        <v xml:space="preserve"> </v>
      </c>
      <c r="M706" s="64" t="str">
        <f>IF(E706=0," ",IF(D706="Hayır",VLOOKUP(H706,Katsayı!$A$1:$B$197,2),IF(D706="Evet",VLOOKUP(H706,Katsayı!$A$199:$B$235,2),0)))</f>
        <v xml:space="preserve"> </v>
      </c>
      <c r="N706" s="82" t="str">
        <f t="shared" si="102"/>
        <v xml:space="preserve"> </v>
      </c>
      <c r="O706" s="83" t="str">
        <f t="shared" si="103"/>
        <v xml:space="preserve"> </v>
      </c>
      <c r="P706" s="83" t="str">
        <f t="shared" si="109"/>
        <v xml:space="preserve"> </v>
      </c>
      <c r="Q706" s="83" t="str">
        <f t="shared" si="104"/>
        <v xml:space="preserve"> </v>
      </c>
      <c r="R706" s="82" t="str">
        <f t="shared" si="105"/>
        <v xml:space="preserve"> </v>
      </c>
      <c r="S706" s="82" t="str">
        <f t="shared" si="106"/>
        <v xml:space="preserve"> </v>
      </c>
      <c r="T706" s="84" t="str">
        <f t="shared" si="107"/>
        <v xml:space="preserve"> </v>
      </c>
      <c r="U706" s="77"/>
      <c r="V706" s="78"/>
      <c r="Z706" s="80"/>
      <c r="AA706" s="80"/>
      <c r="AB706" s="80"/>
    </row>
    <row r="707" spans="1:28" s="79" customFormat="1" ht="15" customHeight="1" x14ac:dyDescent="0.2">
      <c r="A707" s="46"/>
      <c r="B707" s="85"/>
      <c r="C707" s="48"/>
      <c r="D707" s="48"/>
      <c r="E707" s="86"/>
      <c r="F707" s="49"/>
      <c r="G707" s="94" t="str">
        <f t="shared" si="100"/>
        <v xml:space="preserve"> </v>
      </c>
      <c r="H707" s="88" t="str">
        <f t="shared" si="101"/>
        <v xml:space="preserve"> </v>
      </c>
      <c r="I707" s="90"/>
      <c r="J707" s="87"/>
      <c r="K707" s="51"/>
      <c r="L707" s="96" t="str">
        <f t="shared" si="108"/>
        <v xml:space="preserve"> </v>
      </c>
      <c r="M707" s="64" t="str">
        <f>IF(E707=0," ",IF(D707="Hayır",VLOOKUP(H707,Katsayı!$A$1:$B$197,2),IF(D707="Evet",VLOOKUP(H707,Katsayı!$A$199:$B$235,2),0)))</f>
        <v xml:space="preserve"> </v>
      </c>
      <c r="N707" s="82" t="str">
        <f t="shared" si="102"/>
        <v xml:space="preserve"> </v>
      </c>
      <c r="O707" s="83" t="str">
        <f t="shared" si="103"/>
        <v xml:space="preserve"> </v>
      </c>
      <c r="P707" s="83" t="str">
        <f t="shared" si="109"/>
        <v xml:space="preserve"> </v>
      </c>
      <c r="Q707" s="83" t="str">
        <f t="shared" si="104"/>
        <v xml:space="preserve"> </v>
      </c>
      <c r="R707" s="82" t="str">
        <f t="shared" si="105"/>
        <v xml:space="preserve"> </v>
      </c>
      <c r="S707" s="82" t="str">
        <f t="shared" si="106"/>
        <v xml:space="preserve"> </v>
      </c>
      <c r="T707" s="84" t="str">
        <f t="shared" si="107"/>
        <v xml:space="preserve"> </v>
      </c>
      <c r="U707" s="77"/>
      <c r="V707" s="78"/>
      <c r="Z707" s="80"/>
      <c r="AA707" s="80"/>
      <c r="AB707" s="80"/>
    </row>
    <row r="708" spans="1:28" s="79" customFormat="1" ht="15" customHeight="1" x14ac:dyDescent="0.2">
      <c r="A708" s="46"/>
      <c r="B708" s="85"/>
      <c r="C708" s="48"/>
      <c r="D708" s="48"/>
      <c r="E708" s="86"/>
      <c r="F708" s="49"/>
      <c r="G708" s="94" t="str">
        <f t="shared" si="100"/>
        <v xml:space="preserve"> </v>
      </c>
      <c r="H708" s="88" t="str">
        <f t="shared" si="101"/>
        <v xml:space="preserve"> </v>
      </c>
      <c r="I708" s="90"/>
      <c r="J708" s="87"/>
      <c r="K708" s="51"/>
      <c r="L708" s="96" t="str">
        <f t="shared" si="108"/>
        <v xml:space="preserve"> </v>
      </c>
      <c r="M708" s="64" t="str">
        <f>IF(E708=0," ",IF(D708="Hayır",VLOOKUP(H708,Katsayı!$A$1:$B$197,2),IF(D708="Evet",VLOOKUP(H708,Katsayı!$A$199:$B$235,2),0)))</f>
        <v xml:space="preserve"> </v>
      </c>
      <c r="N708" s="82" t="str">
        <f t="shared" si="102"/>
        <v xml:space="preserve"> </v>
      </c>
      <c r="O708" s="83" t="str">
        <f t="shared" si="103"/>
        <v xml:space="preserve"> </v>
      </c>
      <c r="P708" s="83" t="str">
        <f t="shared" si="109"/>
        <v xml:space="preserve"> </v>
      </c>
      <c r="Q708" s="83" t="str">
        <f t="shared" si="104"/>
        <v xml:space="preserve"> </v>
      </c>
      <c r="R708" s="82" t="str">
        <f t="shared" si="105"/>
        <v xml:space="preserve"> </v>
      </c>
      <c r="S708" s="82" t="str">
        <f t="shared" si="106"/>
        <v xml:space="preserve"> </v>
      </c>
      <c r="T708" s="84" t="str">
        <f t="shared" si="107"/>
        <v xml:space="preserve"> </v>
      </c>
      <c r="U708" s="77"/>
      <c r="V708" s="78"/>
      <c r="Z708" s="80"/>
      <c r="AA708" s="80"/>
      <c r="AB708" s="80"/>
    </row>
    <row r="709" spans="1:28" s="79" customFormat="1" ht="15" customHeight="1" x14ac:dyDescent="0.2">
      <c r="A709" s="46"/>
      <c r="B709" s="85"/>
      <c r="C709" s="48"/>
      <c r="D709" s="48"/>
      <c r="E709" s="86"/>
      <c r="F709" s="49"/>
      <c r="G709" s="94" t="str">
        <f t="shared" si="100"/>
        <v xml:space="preserve"> </v>
      </c>
      <c r="H709" s="88" t="str">
        <f t="shared" si="101"/>
        <v xml:space="preserve"> </v>
      </c>
      <c r="I709" s="90"/>
      <c r="J709" s="87"/>
      <c r="K709" s="51"/>
      <c r="L709" s="96" t="str">
        <f t="shared" si="108"/>
        <v xml:space="preserve"> </v>
      </c>
      <c r="M709" s="64" t="str">
        <f>IF(E709=0," ",IF(D709="Hayır",VLOOKUP(H709,Katsayı!$A$1:$B$197,2),IF(D709="Evet",VLOOKUP(H709,Katsayı!$A$199:$B$235,2),0)))</f>
        <v xml:space="preserve"> </v>
      </c>
      <c r="N709" s="82" t="str">
        <f t="shared" si="102"/>
        <v xml:space="preserve"> </v>
      </c>
      <c r="O709" s="83" t="str">
        <f t="shared" si="103"/>
        <v xml:space="preserve"> </v>
      </c>
      <c r="P709" s="83" t="str">
        <f t="shared" si="109"/>
        <v xml:space="preserve"> </v>
      </c>
      <c r="Q709" s="83" t="str">
        <f t="shared" si="104"/>
        <v xml:space="preserve"> </v>
      </c>
      <c r="R709" s="82" t="str">
        <f t="shared" si="105"/>
        <v xml:space="preserve"> </v>
      </c>
      <c r="S709" s="82" t="str">
        <f t="shared" si="106"/>
        <v xml:space="preserve"> </v>
      </c>
      <c r="T709" s="84" t="str">
        <f t="shared" si="107"/>
        <v xml:space="preserve"> </v>
      </c>
      <c r="U709" s="77"/>
      <c r="V709" s="78"/>
      <c r="Z709" s="80"/>
      <c r="AA709" s="80"/>
      <c r="AB709" s="80"/>
    </row>
    <row r="710" spans="1:28" s="79" customFormat="1" ht="15" customHeight="1" x14ac:dyDescent="0.2">
      <c r="A710" s="46"/>
      <c r="B710" s="85"/>
      <c r="C710" s="48"/>
      <c r="D710" s="48"/>
      <c r="E710" s="86"/>
      <c r="F710" s="49"/>
      <c r="G710" s="94" t="str">
        <f t="shared" si="100"/>
        <v xml:space="preserve"> </v>
      </c>
      <c r="H710" s="88" t="str">
        <f t="shared" si="101"/>
        <v xml:space="preserve"> </v>
      </c>
      <c r="I710" s="90"/>
      <c r="J710" s="87"/>
      <c r="K710" s="51"/>
      <c r="L710" s="96" t="str">
        <f t="shared" si="108"/>
        <v xml:space="preserve"> </v>
      </c>
      <c r="M710" s="64" t="str">
        <f>IF(E710=0," ",IF(D710="Hayır",VLOOKUP(H710,Katsayı!$A$1:$B$197,2),IF(D710="Evet",VLOOKUP(H710,Katsayı!$A$199:$B$235,2),0)))</f>
        <v xml:space="preserve"> </v>
      </c>
      <c r="N710" s="82" t="str">
        <f t="shared" si="102"/>
        <v xml:space="preserve"> </v>
      </c>
      <c r="O710" s="83" t="str">
        <f t="shared" si="103"/>
        <v xml:space="preserve"> </v>
      </c>
      <c r="P710" s="83" t="str">
        <f t="shared" si="109"/>
        <v xml:space="preserve"> </v>
      </c>
      <c r="Q710" s="83" t="str">
        <f t="shared" si="104"/>
        <v xml:space="preserve"> </v>
      </c>
      <c r="R710" s="82" t="str">
        <f t="shared" si="105"/>
        <v xml:space="preserve"> </v>
      </c>
      <c r="S710" s="82" t="str">
        <f t="shared" si="106"/>
        <v xml:space="preserve"> </v>
      </c>
      <c r="T710" s="84" t="str">
        <f t="shared" si="107"/>
        <v xml:space="preserve"> </v>
      </c>
      <c r="U710" s="77"/>
      <c r="V710" s="78"/>
      <c r="Z710" s="80"/>
      <c r="AA710" s="80"/>
      <c r="AB710" s="80"/>
    </row>
    <row r="711" spans="1:28" s="79" customFormat="1" ht="15" customHeight="1" x14ac:dyDescent="0.2">
      <c r="A711" s="46"/>
      <c r="B711" s="85"/>
      <c r="C711" s="48"/>
      <c r="D711" s="48"/>
      <c r="E711" s="86"/>
      <c r="F711" s="49"/>
      <c r="G711" s="94" t="str">
        <f t="shared" ref="G711:G774" si="110">IF(E711&gt;0,IF(AND(MONTH(E711)=1,DAY(E711)&gt;=27),E711+28,IF(AND(MONTH(E711)=1,DAY(E711)=1),E711+31,IF(AND(MONTH(E711)=3,DAY(E711)=1),E711+31,IF(AND(MONTH(E711)=5,DAY(E711)=1),E711+31,IF(AND(MONTH(E711)=7,DAY(E711)=1),E711+31,IF(AND(MONTH(E711)=8,DAY(E711)=1),E711+31,IF(AND(MONTH(E711)=10,DAY(E711)=1),E711+31,IF(AND(MONTH(E711)=12,DAY(E711)=1),E711+31,IF(DAY(E711)=31,E711+30,E711+31)))))))))," ")</f>
        <v xml:space="preserve"> </v>
      </c>
      <c r="H711" s="88" t="str">
        <f t="shared" ref="H711:H774" si="111">IF(E711&gt;0,IF(D711="Evet",43221,IF(E711&lt;=38352,38352+30,IF(E711&gt;44316,44346,G711)))," ")</f>
        <v xml:space="preserve"> </v>
      </c>
      <c r="I711" s="90"/>
      <c r="J711" s="87"/>
      <c r="K711" s="51"/>
      <c r="L711" s="96" t="str">
        <f t="shared" si="108"/>
        <v xml:space="preserve"> </v>
      </c>
      <c r="M711" s="64" t="str">
        <f>IF(E711=0," ",IF(D711="Hayır",VLOOKUP(H711,Katsayı!$A$1:$B$197,2),IF(D711="Evet",VLOOKUP(H711,Katsayı!$A$199:$B$235,2),0)))</f>
        <v xml:space="preserve"> </v>
      </c>
      <c r="N711" s="82" t="str">
        <f t="shared" ref="N711:N774" si="112">IF(E711=0," ",J711*M711)</f>
        <v xml:space="preserve"> </v>
      </c>
      <c r="O711" s="83" t="str">
        <f t="shared" ref="O711:O774" si="113">IF(J711&lt;=0," ",IF(N711&lt;=0," ",K711*M711))</f>
        <v xml:space="preserve"> </v>
      </c>
      <c r="P711" s="83" t="str">
        <f t="shared" si="109"/>
        <v xml:space="preserve"> </v>
      </c>
      <c r="Q711" s="83" t="str">
        <f t="shared" ref="Q711:Q774" si="114">IF(E711=0," ",N711-J711)</f>
        <v xml:space="preserve"> </v>
      </c>
      <c r="R711" s="82" t="str">
        <f t="shared" ref="R711:R774" si="115">IF(K711=0," ",O711-K711)</f>
        <v xml:space="preserve"> </v>
      </c>
      <c r="S711" s="82" t="str">
        <f t="shared" ref="S711:S774" si="116">IF(J711&lt;=0," ",IF(R711=" ",Q711,Q711-R711))</f>
        <v xml:space="preserve"> </v>
      </c>
      <c r="T711" s="84" t="str">
        <f t="shared" ref="T711:T774" si="117">IF(J711&gt;0,S711*0.02," ")</f>
        <v xml:space="preserve"> </v>
      </c>
      <c r="U711" s="77"/>
      <c r="V711" s="78"/>
      <c r="Z711" s="80"/>
      <c r="AA711" s="80"/>
      <c r="AB711" s="80"/>
    </row>
    <row r="712" spans="1:28" s="79" customFormat="1" ht="15" customHeight="1" x14ac:dyDescent="0.2">
      <c r="A712" s="46"/>
      <c r="B712" s="85"/>
      <c r="C712" s="48"/>
      <c r="D712" s="48"/>
      <c r="E712" s="86"/>
      <c r="F712" s="49"/>
      <c r="G712" s="94" t="str">
        <f t="shared" si="110"/>
        <v xml:space="preserve"> </v>
      </c>
      <c r="H712" s="88" t="str">
        <f t="shared" si="111"/>
        <v xml:space="preserve"> </v>
      </c>
      <c r="I712" s="90"/>
      <c r="J712" s="87"/>
      <c r="K712" s="51"/>
      <c r="L712" s="96" t="str">
        <f t="shared" si="108"/>
        <v xml:space="preserve"> </v>
      </c>
      <c r="M712" s="64" t="str">
        <f>IF(E712=0," ",IF(D712="Hayır",VLOOKUP(H712,Katsayı!$A$1:$B$197,2),IF(D712="Evet",VLOOKUP(H712,Katsayı!$A$199:$B$235,2),0)))</f>
        <v xml:space="preserve"> </v>
      </c>
      <c r="N712" s="82" t="str">
        <f t="shared" si="112"/>
        <v xml:space="preserve"> </v>
      </c>
      <c r="O712" s="83" t="str">
        <f t="shared" si="113"/>
        <v xml:space="preserve"> </v>
      </c>
      <c r="P712" s="83" t="str">
        <f t="shared" si="109"/>
        <v xml:space="preserve"> </v>
      </c>
      <c r="Q712" s="83" t="str">
        <f t="shared" si="114"/>
        <v xml:space="preserve"> </v>
      </c>
      <c r="R712" s="82" t="str">
        <f t="shared" si="115"/>
        <v xml:space="preserve"> </v>
      </c>
      <c r="S712" s="82" t="str">
        <f t="shared" si="116"/>
        <v xml:space="preserve"> </v>
      </c>
      <c r="T712" s="84" t="str">
        <f t="shared" si="117"/>
        <v xml:space="preserve"> </v>
      </c>
      <c r="U712" s="77"/>
      <c r="V712" s="78"/>
      <c r="Z712" s="80"/>
      <c r="AA712" s="80"/>
      <c r="AB712" s="80"/>
    </row>
    <row r="713" spans="1:28" s="79" customFormat="1" ht="15" customHeight="1" x14ac:dyDescent="0.2">
      <c r="A713" s="46"/>
      <c r="B713" s="85"/>
      <c r="C713" s="48"/>
      <c r="D713" s="48"/>
      <c r="E713" s="86"/>
      <c r="F713" s="49"/>
      <c r="G713" s="94" t="str">
        <f t="shared" si="110"/>
        <v xml:space="preserve"> </v>
      </c>
      <c r="H713" s="88" t="str">
        <f t="shared" si="111"/>
        <v xml:space="preserve"> </v>
      </c>
      <c r="I713" s="90"/>
      <c r="J713" s="87"/>
      <c r="K713" s="51"/>
      <c r="L713" s="96" t="str">
        <f t="shared" ref="L713:L776" si="118">IF(J713&gt;0,J713-K713," ")</f>
        <v xml:space="preserve"> </v>
      </c>
      <c r="M713" s="64" t="str">
        <f>IF(E713=0," ",IF(D713="Hayır",VLOOKUP(H713,Katsayı!$A$1:$B$197,2),IF(D713="Evet",VLOOKUP(H713,Katsayı!$A$199:$B$235,2),0)))</f>
        <v xml:space="preserve"> </v>
      </c>
      <c r="N713" s="82" t="str">
        <f t="shared" si="112"/>
        <v xml:space="preserve"> </v>
      </c>
      <c r="O713" s="83" t="str">
        <f t="shared" si="113"/>
        <v xml:space="preserve"> </v>
      </c>
      <c r="P713" s="83" t="str">
        <f t="shared" ref="P713:P776" si="119">IF(J713&gt;0,N713-O713," ")</f>
        <v xml:space="preserve"> </v>
      </c>
      <c r="Q713" s="83" t="str">
        <f t="shared" si="114"/>
        <v xml:space="preserve"> </v>
      </c>
      <c r="R713" s="82" t="str">
        <f t="shared" si="115"/>
        <v xml:space="preserve"> </v>
      </c>
      <c r="S713" s="82" t="str">
        <f t="shared" si="116"/>
        <v xml:space="preserve"> </v>
      </c>
      <c r="T713" s="84" t="str">
        <f t="shared" si="117"/>
        <v xml:space="preserve"> </v>
      </c>
      <c r="U713" s="77"/>
      <c r="V713" s="78"/>
      <c r="Z713" s="80"/>
      <c r="AA713" s="80"/>
      <c r="AB713" s="80"/>
    </row>
    <row r="714" spans="1:28" s="79" customFormat="1" ht="15" customHeight="1" x14ac:dyDescent="0.2">
      <c r="A714" s="46"/>
      <c r="B714" s="85"/>
      <c r="C714" s="48"/>
      <c r="D714" s="48"/>
      <c r="E714" s="86"/>
      <c r="F714" s="49"/>
      <c r="G714" s="94" t="str">
        <f t="shared" si="110"/>
        <v xml:space="preserve"> </v>
      </c>
      <c r="H714" s="88" t="str">
        <f t="shared" si="111"/>
        <v xml:space="preserve"> </v>
      </c>
      <c r="I714" s="90"/>
      <c r="J714" s="87"/>
      <c r="K714" s="51"/>
      <c r="L714" s="96" t="str">
        <f t="shared" si="118"/>
        <v xml:space="preserve"> </v>
      </c>
      <c r="M714" s="64" t="str">
        <f>IF(E714=0," ",IF(D714="Hayır",VLOOKUP(H714,Katsayı!$A$1:$B$197,2),IF(D714="Evet",VLOOKUP(H714,Katsayı!$A$199:$B$235,2),0)))</f>
        <v xml:space="preserve"> </v>
      </c>
      <c r="N714" s="82" t="str">
        <f t="shared" si="112"/>
        <v xml:space="preserve"> </v>
      </c>
      <c r="O714" s="83" t="str">
        <f t="shared" si="113"/>
        <v xml:space="preserve"> </v>
      </c>
      <c r="P714" s="83" t="str">
        <f t="shared" si="119"/>
        <v xml:space="preserve"> </v>
      </c>
      <c r="Q714" s="83" t="str">
        <f t="shared" si="114"/>
        <v xml:space="preserve"> </v>
      </c>
      <c r="R714" s="82" t="str">
        <f t="shared" si="115"/>
        <v xml:space="preserve"> </v>
      </c>
      <c r="S714" s="82" t="str">
        <f t="shared" si="116"/>
        <v xml:space="preserve"> </v>
      </c>
      <c r="T714" s="84" t="str">
        <f t="shared" si="117"/>
        <v xml:space="preserve"> </v>
      </c>
      <c r="U714" s="77"/>
      <c r="V714" s="78"/>
      <c r="Z714" s="80"/>
      <c r="AA714" s="80"/>
      <c r="AB714" s="80"/>
    </row>
    <row r="715" spans="1:28" s="79" customFormat="1" ht="15" customHeight="1" x14ac:dyDescent="0.2">
      <c r="A715" s="46"/>
      <c r="B715" s="85"/>
      <c r="C715" s="48"/>
      <c r="D715" s="48"/>
      <c r="E715" s="86"/>
      <c r="F715" s="50"/>
      <c r="G715" s="94" t="str">
        <f t="shared" si="110"/>
        <v xml:space="preserve"> </v>
      </c>
      <c r="H715" s="88" t="str">
        <f t="shared" si="111"/>
        <v xml:space="preserve"> </v>
      </c>
      <c r="I715" s="90"/>
      <c r="J715" s="87"/>
      <c r="K715" s="51"/>
      <c r="L715" s="96" t="str">
        <f t="shared" si="118"/>
        <v xml:space="preserve"> </v>
      </c>
      <c r="M715" s="64" t="str">
        <f>IF(E715=0," ",IF(D715="Hayır",VLOOKUP(H715,Katsayı!$A$1:$B$197,2),IF(D715="Evet",VLOOKUP(H715,Katsayı!$A$199:$B$235,2),0)))</f>
        <v xml:space="preserve"> </v>
      </c>
      <c r="N715" s="82" t="str">
        <f t="shared" si="112"/>
        <v xml:space="preserve"> </v>
      </c>
      <c r="O715" s="83" t="str">
        <f t="shared" si="113"/>
        <v xml:space="preserve"> </v>
      </c>
      <c r="P715" s="83" t="str">
        <f t="shared" si="119"/>
        <v xml:space="preserve"> </v>
      </c>
      <c r="Q715" s="83" t="str">
        <f t="shared" si="114"/>
        <v xml:space="preserve"> </v>
      </c>
      <c r="R715" s="82" t="str">
        <f t="shared" si="115"/>
        <v xml:space="preserve"> </v>
      </c>
      <c r="S715" s="82" t="str">
        <f t="shared" si="116"/>
        <v xml:space="preserve"> </v>
      </c>
      <c r="T715" s="84" t="str">
        <f t="shared" si="117"/>
        <v xml:space="preserve"> </v>
      </c>
      <c r="U715" s="77"/>
      <c r="V715" s="78"/>
      <c r="Z715" s="80"/>
      <c r="AA715" s="80"/>
      <c r="AB715" s="80"/>
    </row>
    <row r="716" spans="1:28" s="79" customFormat="1" ht="15" customHeight="1" x14ac:dyDescent="0.2">
      <c r="A716" s="46"/>
      <c r="B716" s="85"/>
      <c r="C716" s="48"/>
      <c r="D716" s="48"/>
      <c r="E716" s="86"/>
      <c r="F716" s="50"/>
      <c r="G716" s="94" t="str">
        <f t="shared" si="110"/>
        <v xml:space="preserve"> </v>
      </c>
      <c r="H716" s="88" t="str">
        <f t="shared" si="111"/>
        <v xml:space="preserve"> </v>
      </c>
      <c r="I716" s="90"/>
      <c r="J716" s="87"/>
      <c r="K716" s="51"/>
      <c r="L716" s="96" t="str">
        <f t="shared" si="118"/>
        <v xml:space="preserve"> </v>
      </c>
      <c r="M716" s="64" t="str">
        <f>IF(E716=0," ",IF(D716="Hayır",VLOOKUP(H716,Katsayı!$A$1:$B$197,2),IF(D716="Evet",VLOOKUP(H716,Katsayı!$A$199:$B$235,2),0)))</f>
        <v xml:space="preserve"> </v>
      </c>
      <c r="N716" s="82" t="str">
        <f t="shared" si="112"/>
        <v xml:space="preserve"> </v>
      </c>
      <c r="O716" s="83" t="str">
        <f t="shared" si="113"/>
        <v xml:space="preserve"> </v>
      </c>
      <c r="P716" s="83" t="str">
        <f t="shared" si="119"/>
        <v xml:space="preserve"> </v>
      </c>
      <c r="Q716" s="83" t="str">
        <f t="shared" si="114"/>
        <v xml:space="preserve"> </v>
      </c>
      <c r="R716" s="82" t="str">
        <f t="shared" si="115"/>
        <v xml:space="preserve"> </v>
      </c>
      <c r="S716" s="82" t="str">
        <f t="shared" si="116"/>
        <v xml:space="preserve"> </v>
      </c>
      <c r="T716" s="84" t="str">
        <f t="shared" si="117"/>
        <v xml:space="preserve"> </v>
      </c>
      <c r="U716" s="77"/>
      <c r="V716" s="78"/>
      <c r="Z716" s="80"/>
      <c r="AA716" s="80"/>
      <c r="AB716" s="80"/>
    </row>
    <row r="717" spans="1:28" s="79" customFormat="1" ht="15" customHeight="1" x14ac:dyDescent="0.2">
      <c r="A717" s="46"/>
      <c r="B717" s="85"/>
      <c r="C717" s="48"/>
      <c r="D717" s="48"/>
      <c r="E717" s="86"/>
      <c r="F717" s="50"/>
      <c r="G717" s="94" t="str">
        <f t="shared" si="110"/>
        <v xml:space="preserve"> </v>
      </c>
      <c r="H717" s="88" t="str">
        <f t="shared" si="111"/>
        <v xml:space="preserve"> </v>
      </c>
      <c r="I717" s="90"/>
      <c r="J717" s="87"/>
      <c r="K717" s="51"/>
      <c r="L717" s="96" t="str">
        <f t="shared" si="118"/>
        <v xml:space="preserve"> </v>
      </c>
      <c r="M717" s="64" t="str">
        <f>IF(E717=0," ",IF(D717="Hayır",VLOOKUP(H717,Katsayı!$A$1:$B$197,2),IF(D717="Evet",VLOOKUP(H717,Katsayı!$A$199:$B$235,2),0)))</f>
        <v xml:space="preserve"> </v>
      </c>
      <c r="N717" s="82" t="str">
        <f t="shared" si="112"/>
        <v xml:space="preserve"> </v>
      </c>
      <c r="O717" s="83" t="str">
        <f t="shared" si="113"/>
        <v xml:space="preserve"> </v>
      </c>
      <c r="P717" s="83" t="str">
        <f t="shared" si="119"/>
        <v xml:space="preserve"> </v>
      </c>
      <c r="Q717" s="83" t="str">
        <f t="shared" si="114"/>
        <v xml:space="preserve"> </v>
      </c>
      <c r="R717" s="82" t="str">
        <f t="shared" si="115"/>
        <v xml:space="preserve"> </v>
      </c>
      <c r="S717" s="82" t="str">
        <f t="shared" si="116"/>
        <v xml:space="preserve"> </v>
      </c>
      <c r="T717" s="84" t="str">
        <f t="shared" si="117"/>
        <v xml:space="preserve"> </v>
      </c>
      <c r="U717" s="77"/>
      <c r="V717" s="78"/>
      <c r="Z717" s="80"/>
      <c r="AA717" s="80"/>
      <c r="AB717" s="80"/>
    </row>
    <row r="718" spans="1:28" s="79" customFormat="1" ht="15" customHeight="1" x14ac:dyDescent="0.2">
      <c r="A718" s="46"/>
      <c r="B718" s="85"/>
      <c r="C718" s="48"/>
      <c r="D718" s="48"/>
      <c r="E718" s="86"/>
      <c r="F718" s="50"/>
      <c r="G718" s="94" t="str">
        <f t="shared" si="110"/>
        <v xml:space="preserve"> </v>
      </c>
      <c r="H718" s="88" t="str">
        <f t="shared" si="111"/>
        <v xml:space="preserve"> </v>
      </c>
      <c r="I718" s="90"/>
      <c r="J718" s="87"/>
      <c r="K718" s="51"/>
      <c r="L718" s="96" t="str">
        <f t="shared" si="118"/>
        <v xml:space="preserve"> </v>
      </c>
      <c r="M718" s="64" t="str">
        <f>IF(E718=0," ",IF(D718="Hayır",VLOOKUP(H718,Katsayı!$A$1:$B$197,2),IF(D718="Evet",VLOOKUP(H718,Katsayı!$A$199:$B$235,2),0)))</f>
        <v xml:space="preserve"> </v>
      </c>
      <c r="N718" s="82" t="str">
        <f t="shared" si="112"/>
        <v xml:space="preserve"> </v>
      </c>
      <c r="O718" s="83" t="str">
        <f t="shared" si="113"/>
        <v xml:space="preserve"> </v>
      </c>
      <c r="P718" s="83" t="str">
        <f t="shared" si="119"/>
        <v xml:space="preserve"> </v>
      </c>
      <c r="Q718" s="83" t="str">
        <f t="shared" si="114"/>
        <v xml:space="preserve"> </v>
      </c>
      <c r="R718" s="82" t="str">
        <f t="shared" si="115"/>
        <v xml:space="preserve"> </v>
      </c>
      <c r="S718" s="82" t="str">
        <f t="shared" si="116"/>
        <v xml:space="preserve"> </v>
      </c>
      <c r="T718" s="84" t="str">
        <f t="shared" si="117"/>
        <v xml:space="preserve"> </v>
      </c>
      <c r="U718" s="77"/>
      <c r="V718" s="78"/>
      <c r="Z718" s="80"/>
      <c r="AA718" s="80"/>
      <c r="AB718" s="80"/>
    </row>
    <row r="719" spans="1:28" s="79" customFormat="1" ht="15" customHeight="1" x14ac:dyDescent="0.2">
      <c r="A719" s="46"/>
      <c r="B719" s="85"/>
      <c r="C719" s="48"/>
      <c r="D719" s="48"/>
      <c r="E719" s="86"/>
      <c r="F719" s="50"/>
      <c r="G719" s="94" t="str">
        <f t="shared" si="110"/>
        <v xml:space="preserve"> </v>
      </c>
      <c r="H719" s="88" t="str">
        <f t="shared" si="111"/>
        <v xml:space="preserve"> </v>
      </c>
      <c r="I719" s="90"/>
      <c r="J719" s="87"/>
      <c r="K719" s="51"/>
      <c r="L719" s="96" t="str">
        <f t="shared" si="118"/>
        <v xml:space="preserve"> </v>
      </c>
      <c r="M719" s="64" t="str">
        <f>IF(E719=0," ",IF(D719="Hayır",VLOOKUP(H719,Katsayı!$A$1:$B$197,2),IF(D719="Evet",VLOOKUP(H719,Katsayı!$A$199:$B$235,2),0)))</f>
        <v xml:space="preserve"> </v>
      </c>
      <c r="N719" s="82" t="str">
        <f t="shared" si="112"/>
        <v xml:space="preserve"> </v>
      </c>
      <c r="O719" s="83" t="str">
        <f t="shared" si="113"/>
        <v xml:space="preserve"> </v>
      </c>
      <c r="P719" s="83" t="str">
        <f t="shared" si="119"/>
        <v xml:space="preserve"> </v>
      </c>
      <c r="Q719" s="83" t="str">
        <f t="shared" si="114"/>
        <v xml:space="preserve"> </v>
      </c>
      <c r="R719" s="82" t="str">
        <f t="shared" si="115"/>
        <v xml:space="preserve"> </v>
      </c>
      <c r="S719" s="82" t="str">
        <f t="shared" si="116"/>
        <v xml:space="preserve"> </v>
      </c>
      <c r="T719" s="84" t="str">
        <f t="shared" si="117"/>
        <v xml:space="preserve"> </v>
      </c>
      <c r="U719" s="77"/>
      <c r="V719" s="78"/>
      <c r="Z719" s="80"/>
      <c r="AA719" s="80"/>
      <c r="AB719" s="80"/>
    </row>
    <row r="720" spans="1:28" s="79" customFormat="1" ht="15" customHeight="1" x14ac:dyDescent="0.2">
      <c r="A720" s="46"/>
      <c r="B720" s="85"/>
      <c r="C720" s="48"/>
      <c r="D720" s="48"/>
      <c r="E720" s="86"/>
      <c r="F720" s="50"/>
      <c r="G720" s="94" t="str">
        <f t="shared" si="110"/>
        <v xml:space="preserve"> </v>
      </c>
      <c r="H720" s="88" t="str">
        <f t="shared" si="111"/>
        <v xml:space="preserve"> </v>
      </c>
      <c r="I720" s="90"/>
      <c r="J720" s="87"/>
      <c r="K720" s="51"/>
      <c r="L720" s="96" t="str">
        <f t="shared" si="118"/>
        <v xml:space="preserve"> </v>
      </c>
      <c r="M720" s="64" t="str">
        <f>IF(E720=0," ",IF(D720="Hayır",VLOOKUP(H720,Katsayı!$A$1:$B$197,2),IF(D720="Evet",VLOOKUP(H720,Katsayı!$A$199:$B$235,2),0)))</f>
        <v xml:space="preserve"> </v>
      </c>
      <c r="N720" s="82" t="str">
        <f t="shared" si="112"/>
        <v xml:space="preserve"> </v>
      </c>
      <c r="O720" s="83" t="str">
        <f t="shared" si="113"/>
        <v xml:space="preserve"> </v>
      </c>
      <c r="P720" s="83" t="str">
        <f t="shared" si="119"/>
        <v xml:space="preserve"> </v>
      </c>
      <c r="Q720" s="83" t="str">
        <f t="shared" si="114"/>
        <v xml:space="preserve"> </v>
      </c>
      <c r="R720" s="82" t="str">
        <f t="shared" si="115"/>
        <v xml:space="preserve"> </v>
      </c>
      <c r="S720" s="82" t="str">
        <f t="shared" si="116"/>
        <v xml:space="preserve"> </v>
      </c>
      <c r="T720" s="84" t="str">
        <f t="shared" si="117"/>
        <v xml:space="preserve"> </v>
      </c>
      <c r="U720" s="77"/>
      <c r="V720" s="78"/>
      <c r="Z720" s="80"/>
      <c r="AA720" s="80"/>
      <c r="AB720" s="80"/>
    </row>
    <row r="721" spans="1:28" s="79" customFormat="1" ht="15" customHeight="1" x14ac:dyDescent="0.2">
      <c r="A721" s="46"/>
      <c r="B721" s="85"/>
      <c r="C721" s="48"/>
      <c r="D721" s="48"/>
      <c r="E721" s="86"/>
      <c r="F721" s="49"/>
      <c r="G721" s="94" t="str">
        <f t="shared" si="110"/>
        <v xml:space="preserve"> </v>
      </c>
      <c r="H721" s="88" t="str">
        <f t="shared" si="111"/>
        <v xml:space="preserve"> </v>
      </c>
      <c r="I721" s="90"/>
      <c r="J721" s="87"/>
      <c r="K721" s="51"/>
      <c r="L721" s="96" t="str">
        <f t="shared" si="118"/>
        <v xml:space="preserve"> </v>
      </c>
      <c r="M721" s="64" t="str">
        <f>IF(E721=0," ",IF(D721="Hayır",VLOOKUP(H721,Katsayı!$A$1:$B$197,2),IF(D721="Evet",VLOOKUP(H721,Katsayı!$A$199:$B$235,2),0)))</f>
        <v xml:space="preserve"> </v>
      </c>
      <c r="N721" s="82" t="str">
        <f t="shared" si="112"/>
        <v xml:space="preserve"> </v>
      </c>
      <c r="O721" s="83" t="str">
        <f t="shared" si="113"/>
        <v xml:space="preserve"> </v>
      </c>
      <c r="P721" s="83" t="str">
        <f t="shared" si="119"/>
        <v xml:space="preserve"> </v>
      </c>
      <c r="Q721" s="83" t="str">
        <f t="shared" si="114"/>
        <v xml:space="preserve"> </v>
      </c>
      <c r="R721" s="82" t="str">
        <f t="shared" si="115"/>
        <v xml:space="preserve"> </v>
      </c>
      <c r="S721" s="82" t="str">
        <f t="shared" si="116"/>
        <v xml:space="preserve"> </v>
      </c>
      <c r="T721" s="84" t="str">
        <f t="shared" si="117"/>
        <v xml:space="preserve"> </v>
      </c>
      <c r="U721" s="77"/>
      <c r="V721" s="78"/>
      <c r="Z721" s="80"/>
      <c r="AA721" s="80"/>
      <c r="AB721" s="80"/>
    </row>
    <row r="722" spans="1:28" s="79" customFormat="1" ht="15" customHeight="1" x14ac:dyDescent="0.2">
      <c r="A722" s="46"/>
      <c r="B722" s="85"/>
      <c r="C722" s="48"/>
      <c r="D722" s="48"/>
      <c r="E722" s="86"/>
      <c r="F722" s="49"/>
      <c r="G722" s="94" t="str">
        <f t="shared" si="110"/>
        <v xml:space="preserve"> </v>
      </c>
      <c r="H722" s="88" t="str">
        <f t="shared" si="111"/>
        <v xml:space="preserve"> </v>
      </c>
      <c r="I722" s="90"/>
      <c r="J722" s="87"/>
      <c r="K722" s="51"/>
      <c r="L722" s="96" t="str">
        <f t="shared" si="118"/>
        <v xml:space="preserve"> </v>
      </c>
      <c r="M722" s="64" t="str">
        <f>IF(E722=0," ",IF(D722="Hayır",VLOOKUP(H722,Katsayı!$A$1:$B$197,2),IF(D722="Evet",VLOOKUP(H722,Katsayı!$A$199:$B$235,2),0)))</f>
        <v xml:space="preserve"> </v>
      </c>
      <c r="N722" s="82" t="str">
        <f t="shared" si="112"/>
        <v xml:space="preserve"> </v>
      </c>
      <c r="O722" s="83" t="str">
        <f t="shared" si="113"/>
        <v xml:space="preserve"> </v>
      </c>
      <c r="P722" s="83" t="str">
        <f t="shared" si="119"/>
        <v xml:space="preserve"> </v>
      </c>
      <c r="Q722" s="83" t="str">
        <f t="shared" si="114"/>
        <v xml:space="preserve"> </v>
      </c>
      <c r="R722" s="82" t="str">
        <f t="shared" si="115"/>
        <v xml:space="preserve"> </v>
      </c>
      <c r="S722" s="82" t="str">
        <f t="shared" si="116"/>
        <v xml:space="preserve"> </v>
      </c>
      <c r="T722" s="84" t="str">
        <f t="shared" si="117"/>
        <v xml:space="preserve"> </v>
      </c>
      <c r="U722" s="77"/>
      <c r="V722" s="78"/>
      <c r="Z722" s="80"/>
      <c r="AA722" s="80"/>
      <c r="AB722" s="80"/>
    </row>
    <row r="723" spans="1:28" s="79" customFormat="1" ht="15" customHeight="1" x14ac:dyDescent="0.2">
      <c r="A723" s="46"/>
      <c r="B723" s="85"/>
      <c r="C723" s="48"/>
      <c r="D723" s="48"/>
      <c r="E723" s="86"/>
      <c r="F723" s="49"/>
      <c r="G723" s="94" t="str">
        <f t="shared" si="110"/>
        <v xml:space="preserve"> </v>
      </c>
      <c r="H723" s="88" t="str">
        <f t="shared" si="111"/>
        <v xml:space="preserve"> </v>
      </c>
      <c r="I723" s="90"/>
      <c r="J723" s="87"/>
      <c r="K723" s="51"/>
      <c r="L723" s="96" t="str">
        <f t="shared" si="118"/>
        <v xml:space="preserve"> </v>
      </c>
      <c r="M723" s="64" t="str">
        <f>IF(E723=0," ",IF(D723="Hayır",VLOOKUP(H723,Katsayı!$A$1:$B$197,2),IF(D723="Evet",VLOOKUP(H723,Katsayı!$A$199:$B$235,2),0)))</f>
        <v xml:space="preserve"> </v>
      </c>
      <c r="N723" s="82" t="str">
        <f t="shared" si="112"/>
        <v xml:space="preserve"> </v>
      </c>
      <c r="O723" s="83" t="str">
        <f t="shared" si="113"/>
        <v xml:space="preserve"> </v>
      </c>
      <c r="P723" s="83" t="str">
        <f t="shared" si="119"/>
        <v xml:space="preserve"> </v>
      </c>
      <c r="Q723" s="83" t="str">
        <f t="shared" si="114"/>
        <v xml:space="preserve"> </v>
      </c>
      <c r="R723" s="82" t="str">
        <f t="shared" si="115"/>
        <v xml:space="preserve"> </v>
      </c>
      <c r="S723" s="82" t="str">
        <f t="shared" si="116"/>
        <v xml:space="preserve"> </v>
      </c>
      <c r="T723" s="84" t="str">
        <f t="shared" si="117"/>
        <v xml:space="preserve"> </v>
      </c>
      <c r="U723" s="77"/>
      <c r="V723" s="78"/>
      <c r="Z723" s="80"/>
      <c r="AA723" s="80"/>
      <c r="AB723" s="80"/>
    </row>
    <row r="724" spans="1:28" s="79" customFormat="1" ht="15" customHeight="1" x14ac:dyDescent="0.2">
      <c r="A724" s="46"/>
      <c r="B724" s="85"/>
      <c r="C724" s="48"/>
      <c r="D724" s="48"/>
      <c r="E724" s="86"/>
      <c r="F724" s="49"/>
      <c r="G724" s="94" t="str">
        <f t="shared" si="110"/>
        <v xml:space="preserve"> </v>
      </c>
      <c r="H724" s="88" t="str">
        <f t="shared" si="111"/>
        <v xml:space="preserve"> </v>
      </c>
      <c r="I724" s="90"/>
      <c r="J724" s="87"/>
      <c r="K724" s="51"/>
      <c r="L724" s="96" t="str">
        <f t="shared" si="118"/>
        <v xml:space="preserve"> </v>
      </c>
      <c r="M724" s="64" t="str">
        <f>IF(E724=0," ",IF(D724="Hayır",VLOOKUP(H724,Katsayı!$A$1:$B$197,2),IF(D724="Evet",VLOOKUP(H724,Katsayı!$A$199:$B$235,2),0)))</f>
        <v xml:space="preserve"> </v>
      </c>
      <c r="N724" s="82" t="str">
        <f t="shared" si="112"/>
        <v xml:space="preserve"> </v>
      </c>
      <c r="O724" s="83" t="str">
        <f t="shared" si="113"/>
        <v xml:space="preserve"> </v>
      </c>
      <c r="P724" s="83" t="str">
        <f t="shared" si="119"/>
        <v xml:space="preserve"> </v>
      </c>
      <c r="Q724" s="83" t="str">
        <f t="shared" si="114"/>
        <v xml:space="preserve"> </v>
      </c>
      <c r="R724" s="82" t="str">
        <f t="shared" si="115"/>
        <v xml:space="preserve"> </v>
      </c>
      <c r="S724" s="82" t="str">
        <f t="shared" si="116"/>
        <v xml:space="preserve"> </v>
      </c>
      <c r="T724" s="84" t="str">
        <f t="shared" si="117"/>
        <v xml:space="preserve"> </v>
      </c>
      <c r="U724" s="77"/>
      <c r="V724" s="78"/>
      <c r="Z724" s="80"/>
      <c r="AA724" s="80"/>
      <c r="AB724" s="80"/>
    </row>
    <row r="725" spans="1:28" s="79" customFormat="1" ht="15" customHeight="1" x14ac:dyDescent="0.2">
      <c r="A725" s="46"/>
      <c r="B725" s="85"/>
      <c r="C725" s="48"/>
      <c r="D725" s="48"/>
      <c r="E725" s="86"/>
      <c r="F725" s="49"/>
      <c r="G725" s="94" t="str">
        <f t="shared" si="110"/>
        <v xml:space="preserve"> </v>
      </c>
      <c r="H725" s="88" t="str">
        <f t="shared" si="111"/>
        <v xml:space="preserve"> </v>
      </c>
      <c r="I725" s="90"/>
      <c r="J725" s="87"/>
      <c r="K725" s="51"/>
      <c r="L725" s="96" t="str">
        <f t="shared" si="118"/>
        <v xml:space="preserve"> </v>
      </c>
      <c r="M725" s="64" t="str">
        <f>IF(E725=0," ",IF(D725="Hayır",VLOOKUP(H725,Katsayı!$A$1:$B$197,2),IF(D725="Evet",VLOOKUP(H725,Katsayı!$A$199:$B$235,2),0)))</f>
        <v xml:space="preserve"> </v>
      </c>
      <c r="N725" s="82" t="str">
        <f t="shared" si="112"/>
        <v xml:space="preserve"> </v>
      </c>
      <c r="O725" s="83" t="str">
        <f t="shared" si="113"/>
        <v xml:space="preserve"> </v>
      </c>
      <c r="P725" s="83" t="str">
        <f t="shared" si="119"/>
        <v xml:space="preserve"> </v>
      </c>
      <c r="Q725" s="83" t="str">
        <f t="shared" si="114"/>
        <v xml:space="preserve"> </v>
      </c>
      <c r="R725" s="82" t="str">
        <f t="shared" si="115"/>
        <v xml:space="preserve"> </v>
      </c>
      <c r="S725" s="82" t="str">
        <f t="shared" si="116"/>
        <v xml:space="preserve"> </v>
      </c>
      <c r="T725" s="84" t="str">
        <f t="shared" si="117"/>
        <v xml:space="preserve"> </v>
      </c>
      <c r="U725" s="77"/>
      <c r="V725" s="78"/>
      <c r="Z725" s="80"/>
      <c r="AA725" s="80"/>
      <c r="AB725" s="80"/>
    </row>
    <row r="726" spans="1:28" s="79" customFormat="1" ht="15" customHeight="1" x14ac:dyDescent="0.2">
      <c r="A726" s="46"/>
      <c r="B726" s="85"/>
      <c r="C726" s="48"/>
      <c r="D726" s="48"/>
      <c r="E726" s="86"/>
      <c r="F726" s="49"/>
      <c r="G726" s="94" t="str">
        <f t="shared" si="110"/>
        <v xml:space="preserve"> </v>
      </c>
      <c r="H726" s="88" t="str">
        <f t="shared" si="111"/>
        <v xml:space="preserve"> </v>
      </c>
      <c r="I726" s="90"/>
      <c r="J726" s="87"/>
      <c r="K726" s="51"/>
      <c r="L726" s="96" t="str">
        <f t="shared" si="118"/>
        <v xml:space="preserve"> </v>
      </c>
      <c r="M726" s="64" t="str">
        <f>IF(E726=0," ",IF(D726="Hayır",VLOOKUP(H726,Katsayı!$A$1:$B$197,2),IF(D726="Evet",VLOOKUP(H726,Katsayı!$A$199:$B$235,2),0)))</f>
        <v xml:space="preserve"> </v>
      </c>
      <c r="N726" s="82" t="str">
        <f t="shared" si="112"/>
        <v xml:space="preserve"> </v>
      </c>
      <c r="O726" s="83" t="str">
        <f t="shared" si="113"/>
        <v xml:space="preserve"> </v>
      </c>
      <c r="P726" s="83" t="str">
        <f t="shared" si="119"/>
        <v xml:space="preserve"> </v>
      </c>
      <c r="Q726" s="83" t="str">
        <f t="shared" si="114"/>
        <v xml:space="preserve"> </v>
      </c>
      <c r="R726" s="82" t="str">
        <f t="shared" si="115"/>
        <v xml:space="preserve"> </v>
      </c>
      <c r="S726" s="82" t="str">
        <f t="shared" si="116"/>
        <v xml:space="preserve"> </v>
      </c>
      <c r="T726" s="84" t="str">
        <f t="shared" si="117"/>
        <v xml:space="preserve"> </v>
      </c>
      <c r="U726" s="77"/>
      <c r="V726" s="78"/>
      <c r="Z726" s="80"/>
      <c r="AA726" s="80"/>
      <c r="AB726" s="80"/>
    </row>
    <row r="727" spans="1:28" s="79" customFormat="1" ht="15" customHeight="1" x14ac:dyDescent="0.2">
      <c r="A727" s="46"/>
      <c r="B727" s="85"/>
      <c r="C727" s="48"/>
      <c r="D727" s="48"/>
      <c r="E727" s="86"/>
      <c r="F727" s="49"/>
      <c r="G727" s="94" t="str">
        <f t="shared" si="110"/>
        <v xml:space="preserve"> </v>
      </c>
      <c r="H727" s="88" t="str">
        <f t="shared" si="111"/>
        <v xml:space="preserve"> </v>
      </c>
      <c r="I727" s="90"/>
      <c r="J727" s="87"/>
      <c r="K727" s="51"/>
      <c r="L727" s="96" t="str">
        <f t="shared" si="118"/>
        <v xml:space="preserve"> </v>
      </c>
      <c r="M727" s="64" t="str">
        <f>IF(E727=0," ",IF(D727="Hayır",VLOOKUP(H727,Katsayı!$A$1:$B$197,2),IF(D727="Evet",VLOOKUP(H727,Katsayı!$A$199:$B$235,2),0)))</f>
        <v xml:space="preserve"> </v>
      </c>
      <c r="N727" s="82" t="str">
        <f t="shared" si="112"/>
        <v xml:space="preserve"> </v>
      </c>
      <c r="O727" s="83" t="str">
        <f t="shared" si="113"/>
        <v xml:space="preserve"> </v>
      </c>
      <c r="P727" s="83" t="str">
        <f t="shared" si="119"/>
        <v xml:space="preserve"> </v>
      </c>
      <c r="Q727" s="83" t="str">
        <f t="shared" si="114"/>
        <v xml:space="preserve"> </v>
      </c>
      <c r="R727" s="82" t="str">
        <f t="shared" si="115"/>
        <v xml:space="preserve"> </v>
      </c>
      <c r="S727" s="82" t="str">
        <f t="shared" si="116"/>
        <v xml:space="preserve"> </v>
      </c>
      <c r="T727" s="84" t="str">
        <f t="shared" si="117"/>
        <v xml:space="preserve"> </v>
      </c>
      <c r="U727" s="77"/>
      <c r="V727" s="78"/>
      <c r="Z727" s="80"/>
      <c r="AA727" s="80"/>
      <c r="AB727" s="80"/>
    </row>
    <row r="728" spans="1:28" s="79" customFormat="1" ht="15" customHeight="1" x14ac:dyDescent="0.2">
      <c r="A728" s="46"/>
      <c r="B728" s="85"/>
      <c r="C728" s="48"/>
      <c r="D728" s="48"/>
      <c r="E728" s="86"/>
      <c r="F728" s="49"/>
      <c r="G728" s="94" t="str">
        <f t="shared" si="110"/>
        <v xml:space="preserve"> </v>
      </c>
      <c r="H728" s="88" t="str">
        <f t="shared" si="111"/>
        <v xml:space="preserve"> </v>
      </c>
      <c r="I728" s="90"/>
      <c r="J728" s="87"/>
      <c r="K728" s="51"/>
      <c r="L728" s="96" t="str">
        <f t="shared" si="118"/>
        <v xml:space="preserve"> </v>
      </c>
      <c r="M728" s="64" t="str">
        <f>IF(E728=0," ",IF(D728="Hayır",VLOOKUP(H728,Katsayı!$A$1:$B$197,2),IF(D728="Evet",VLOOKUP(H728,Katsayı!$A$199:$B$235,2),0)))</f>
        <v xml:space="preserve"> </v>
      </c>
      <c r="N728" s="82" t="str">
        <f t="shared" si="112"/>
        <v xml:space="preserve"> </v>
      </c>
      <c r="O728" s="83" t="str">
        <f t="shared" si="113"/>
        <v xml:space="preserve"> </v>
      </c>
      <c r="P728" s="83" t="str">
        <f t="shared" si="119"/>
        <v xml:space="preserve"> </v>
      </c>
      <c r="Q728" s="83" t="str">
        <f t="shared" si="114"/>
        <v xml:space="preserve"> </v>
      </c>
      <c r="R728" s="82" t="str">
        <f t="shared" si="115"/>
        <v xml:space="preserve"> </v>
      </c>
      <c r="S728" s="82" t="str">
        <f t="shared" si="116"/>
        <v xml:space="preserve"> </v>
      </c>
      <c r="T728" s="84" t="str">
        <f t="shared" si="117"/>
        <v xml:space="preserve"> </v>
      </c>
      <c r="U728" s="77"/>
      <c r="V728" s="78"/>
      <c r="Z728" s="80"/>
      <c r="AA728" s="80"/>
      <c r="AB728" s="80"/>
    </row>
    <row r="729" spans="1:28" s="79" customFormat="1" ht="15" customHeight="1" x14ac:dyDescent="0.2">
      <c r="A729" s="46"/>
      <c r="B729" s="85"/>
      <c r="C729" s="48"/>
      <c r="D729" s="48"/>
      <c r="E729" s="86"/>
      <c r="F729" s="49"/>
      <c r="G729" s="94" t="str">
        <f t="shared" si="110"/>
        <v xml:space="preserve"> </v>
      </c>
      <c r="H729" s="88" t="str">
        <f t="shared" si="111"/>
        <v xml:space="preserve"> </v>
      </c>
      <c r="I729" s="90"/>
      <c r="J729" s="87"/>
      <c r="K729" s="51"/>
      <c r="L729" s="96" t="str">
        <f t="shared" si="118"/>
        <v xml:space="preserve"> </v>
      </c>
      <c r="M729" s="64" t="str">
        <f>IF(E729=0," ",IF(D729="Hayır",VLOOKUP(H729,Katsayı!$A$1:$B$197,2),IF(D729="Evet",VLOOKUP(H729,Katsayı!$A$199:$B$235,2),0)))</f>
        <v xml:space="preserve"> </v>
      </c>
      <c r="N729" s="82" t="str">
        <f t="shared" si="112"/>
        <v xml:space="preserve"> </v>
      </c>
      <c r="O729" s="83" t="str">
        <f t="shared" si="113"/>
        <v xml:space="preserve"> </v>
      </c>
      <c r="P729" s="83" t="str">
        <f t="shared" si="119"/>
        <v xml:space="preserve"> </v>
      </c>
      <c r="Q729" s="83" t="str">
        <f t="shared" si="114"/>
        <v xml:space="preserve"> </v>
      </c>
      <c r="R729" s="82" t="str">
        <f t="shared" si="115"/>
        <v xml:space="preserve"> </v>
      </c>
      <c r="S729" s="82" t="str">
        <f t="shared" si="116"/>
        <v xml:space="preserve"> </v>
      </c>
      <c r="T729" s="84" t="str">
        <f t="shared" si="117"/>
        <v xml:space="preserve"> </v>
      </c>
      <c r="U729" s="77"/>
      <c r="V729" s="78"/>
      <c r="Z729" s="80"/>
      <c r="AA729" s="80"/>
      <c r="AB729" s="80"/>
    </row>
    <row r="730" spans="1:28" s="79" customFormat="1" ht="15" customHeight="1" x14ac:dyDescent="0.2">
      <c r="A730" s="46"/>
      <c r="B730" s="85"/>
      <c r="C730" s="48"/>
      <c r="D730" s="48"/>
      <c r="E730" s="86"/>
      <c r="F730" s="49"/>
      <c r="G730" s="94" t="str">
        <f t="shared" si="110"/>
        <v xml:space="preserve"> </v>
      </c>
      <c r="H730" s="88" t="str">
        <f t="shared" si="111"/>
        <v xml:space="preserve"> </v>
      </c>
      <c r="I730" s="90"/>
      <c r="J730" s="87"/>
      <c r="K730" s="51"/>
      <c r="L730" s="96" t="str">
        <f t="shared" si="118"/>
        <v xml:space="preserve"> </v>
      </c>
      <c r="M730" s="64" t="str">
        <f>IF(E730=0," ",IF(D730="Hayır",VLOOKUP(H730,Katsayı!$A$1:$B$197,2),IF(D730="Evet",VLOOKUP(H730,Katsayı!$A$199:$B$235,2),0)))</f>
        <v xml:space="preserve"> </v>
      </c>
      <c r="N730" s="82" t="str">
        <f t="shared" si="112"/>
        <v xml:space="preserve"> </v>
      </c>
      <c r="O730" s="83" t="str">
        <f t="shared" si="113"/>
        <v xml:space="preserve"> </v>
      </c>
      <c r="P730" s="83" t="str">
        <f t="shared" si="119"/>
        <v xml:space="preserve"> </v>
      </c>
      <c r="Q730" s="83" t="str">
        <f t="shared" si="114"/>
        <v xml:space="preserve"> </v>
      </c>
      <c r="R730" s="82" t="str">
        <f t="shared" si="115"/>
        <v xml:space="preserve"> </v>
      </c>
      <c r="S730" s="82" t="str">
        <f t="shared" si="116"/>
        <v xml:space="preserve"> </v>
      </c>
      <c r="T730" s="84" t="str">
        <f t="shared" si="117"/>
        <v xml:space="preserve"> </v>
      </c>
      <c r="U730" s="77"/>
      <c r="V730" s="78"/>
      <c r="Z730" s="80"/>
      <c r="AA730" s="80"/>
      <c r="AB730" s="80"/>
    </row>
    <row r="731" spans="1:28" s="79" customFormat="1" ht="15" customHeight="1" x14ac:dyDescent="0.2">
      <c r="A731" s="46"/>
      <c r="B731" s="85"/>
      <c r="C731" s="48"/>
      <c r="D731" s="48"/>
      <c r="E731" s="86"/>
      <c r="F731" s="49"/>
      <c r="G731" s="94" t="str">
        <f t="shared" si="110"/>
        <v xml:space="preserve"> </v>
      </c>
      <c r="H731" s="88" t="str">
        <f t="shared" si="111"/>
        <v xml:space="preserve"> </v>
      </c>
      <c r="I731" s="90"/>
      <c r="J731" s="87"/>
      <c r="K731" s="51"/>
      <c r="L731" s="96" t="str">
        <f t="shared" si="118"/>
        <v xml:space="preserve"> </v>
      </c>
      <c r="M731" s="64" t="str">
        <f>IF(E731=0," ",IF(D731="Hayır",VLOOKUP(H731,Katsayı!$A$1:$B$197,2),IF(D731="Evet",VLOOKUP(H731,Katsayı!$A$199:$B$235,2),0)))</f>
        <v xml:space="preserve"> </v>
      </c>
      <c r="N731" s="82" t="str">
        <f t="shared" si="112"/>
        <v xml:space="preserve"> </v>
      </c>
      <c r="O731" s="83" t="str">
        <f t="shared" si="113"/>
        <v xml:space="preserve"> </v>
      </c>
      <c r="P731" s="83" t="str">
        <f t="shared" si="119"/>
        <v xml:space="preserve"> </v>
      </c>
      <c r="Q731" s="83" t="str">
        <f t="shared" si="114"/>
        <v xml:space="preserve"> </v>
      </c>
      <c r="R731" s="82" t="str">
        <f t="shared" si="115"/>
        <v xml:space="preserve"> </v>
      </c>
      <c r="S731" s="82" t="str">
        <f t="shared" si="116"/>
        <v xml:space="preserve"> </v>
      </c>
      <c r="T731" s="84" t="str">
        <f t="shared" si="117"/>
        <v xml:space="preserve"> </v>
      </c>
      <c r="U731" s="77"/>
      <c r="V731" s="78"/>
      <c r="Z731" s="80"/>
      <c r="AA731" s="80"/>
      <c r="AB731" s="80"/>
    </row>
    <row r="732" spans="1:28" s="79" customFormat="1" ht="15" customHeight="1" x14ac:dyDescent="0.2">
      <c r="A732" s="46"/>
      <c r="B732" s="85"/>
      <c r="C732" s="48"/>
      <c r="D732" s="48"/>
      <c r="E732" s="86"/>
      <c r="F732" s="49"/>
      <c r="G732" s="94" t="str">
        <f t="shared" si="110"/>
        <v xml:space="preserve"> </v>
      </c>
      <c r="H732" s="88" t="str">
        <f t="shared" si="111"/>
        <v xml:space="preserve"> </v>
      </c>
      <c r="I732" s="90"/>
      <c r="J732" s="87"/>
      <c r="K732" s="51"/>
      <c r="L732" s="96" t="str">
        <f t="shared" si="118"/>
        <v xml:space="preserve"> </v>
      </c>
      <c r="M732" s="64" t="str">
        <f>IF(E732=0," ",IF(D732="Hayır",VLOOKUP(H732,Katsayı!$A$1:$B$197,2),IF(D732="Evet",VLOOKUP(H732,Katsayı!$A$199:$B$235,2),0)))</f>
        <v xml:space="preserve"> </v>
      </c>
      <c r="N732" s="82" t="str">
        <f t="shared" si="112"/>
        <v xml:space="preserve"> </v>
      </c>
      <c r="O732" s="83" t="str">
        <f t="shared" si="113"/>
        <v xml:space="preserve"> </v>
      </c>
      <c r="P732" s="83" t="str">
        <f t="shared" si="119"/>
        <v xml:space="preserve"> </v>
      </c>
      <c r="Q732" s="83" t="str">
        <f t="shared" si="114"/>
        <v xml:space="preserve"> </v>
      </c>
      <c r="R732" s="82" t="str">
        <f t="shared" si="115"/>
        <v xml:space="preserve"> </v>
      </c>
      <c r="S732" s="82" t="str">
        <f t="shared" si="116"/>
        <v xml:space="preserve"> </v>
      </c>
      <c r="T732" s="84" t="str">
        <f t="shared" si="117"/>
        <v xml:space="preserve"> </v>
      </c>
      <c r="U732" s="77"/>
      <c r="V732" s="78"/>
      <c r="Z732" s="80"/>
      <c r="AA732" s="80"/>
      <c r="AB732" s="80"/>
    </row>
    <row r="733" spans="1:28" s="79" customFormat="1" ht="15" customHeight="1" x14ac:dyDescent="0.2">
      <c r="A733" s="46"/>
      <c r="B733" s="85"/>
      <c r="C733" s="48"/>
      <c r="D733" s="48"/>
      <c r="E733" s="86"/>
      <c r="F733" s="49"/>
      <c r="G733" s="94" t="str">
        <f t="shared" si="110"/>
        <v xml:space="preserve"> </v>
      </c>
      <c r="H733" s="88" t="str">
        <f t="shared" si="111"/>
        <v xml:space="preserve"> </v>
      </c>
      <c r="I733" s="90"/>
      <c r="J733" s="87"/>
      <c r="K733" s="51"/>
      <c r="L733" s="96" t="str">
        <f t="shared" si="118"/>
        <v xml:space="preserve"> </v>
      </c>
      <c r="M733" s="64" t="str">
        <f>IF(E733=0," ",IF(D733="Hayır",VLOOKUP(H733,Katsayı!$A$1:$B$197,2),IF(D733="Evet",VLOOKUP(H733,Katsayı!$A$199:$B$235,2),0)))</f>
        <v xml:space="preserve"> </v>
      </c>
      <c r="N733" s="82" t="str">
        <f t="shared" si="112"/>
        <v xml:space="preserve"> </v>
      </c>
      <c r="O733" s="83" t="str">
        <f t="shared" si="113"/>
        <v xml:space="preserve"> </v>
      </c>
      <c r="P733" s="83" t="str">
        <f t="shared" si="119"/>
        <v xml:space="preserve"> </v>
      </c>
      <c r="Q733" s="83" t="str">
        <f t="shared" si="114"/>
        <v xml:space="preserve"> </v>
      </c>
      <c r="R733" s="82" t="str">
        <f t="shared" si="115"/>
        <v xml:space="preserve"> </v>
      </c>
      <c r="S733" s="82" t="str">
        <f t="shared" si="116"/>
        <v xml:space="preserve"> </v>
      </c>
      <c r="T733" s="84" t="str">
        <f t="shared" si="117"/>
        <v xml:space="preserve"> </v>
      </c>
      <c r="U733" s="77"/>
      <c r="V733" s="78"/>
      <c r="Z733" s="80"/>
      <c r="AA733" s="80"/>
      <c r="AB733" s="80"/>
    </row>
    <row r="734" spans="1:28" s="79" customFormat="1" ht="15" customHeight="1" x14ac:dyDescent="0.2">
      <c r="A734" s="46"/>
      <c r="B734" s="85"/>
      <c r="C734" s="48"/>
      <c r="D734" s="48"/>
      <c r="E734" s="86"/>
      <c r="F734" s="49"/>
      <c r="G734" s="94" t="str">
        <f t="shared" si="110"/>
        <v xml:space="preserve"> </v>
      </c>
      <c r="H734" s="88" t="str">
        <f t="shared" si="111"/>
        <v xml:space="preserve"> </v>
      </c>
      <c r="I734" s="90"/>
      <c r="J734" s="87"/>
      <c r="K734" s="51"/>
      <c r="L734" s="96" t="str">
        <f t="shared" si="118"/>
        <v xml:space="preserve"> </v>
      </c>
      <c r="M734" s="64" t="str">
        <f>IF(E734=0," ",IF(D734="Hayır",VLOOKUP(H734,Katsayı!$A$1:$B$197,2),IF(D734="Evet",VLOOKUP(H734,Katsayı!$A$199:$B$235,2),0)))</f>
        <v xml:space="preserve"> </v>
      </c>
      <c r="N734" s="82" t="str">
        <f t="shared" si="112"/>
        <v xml:space="preserve"> </v>
      </c>
      <c r="O734" s="83" t="str">
        <f t="shared" si="113"/>
        <v xml:space="preserve"> </v>
      </c>
      <c r="P734" s="83" t="str">
        <f t="shared" si="119"/>
        <v xml:space="preserve"> </v>
      </c>
      <c r="Q734" s="83" t="str">
        <f t="shared" si="114"/>
        <v xml:space="preserve"> </v>
      </c>
      <c r="R734" s="82" t="str">
        <f t="shared" si="115"/>
        <v xml:space="preserve"> </v>
      </c>
      <c r="S734" s="82" t="str">
        <f t="shared" si="116"/>
        <v xml:space="preserve"> </v>
      </c>
      <c r="T734" s="84" t="str">
        <f t="shared" si="117"/>
        <v xml:space="preserve"> </v>
      </c>
      <c r="U734" s="77"/>
      <c r="V734" s="78"/>
      <c r="Z734" s="80"/>
      <c r="AA734" s="80"/>
      <c r="AB734" s="80"/>
    </row>
    <row r="735" spans="1:28" s="79" customFormat="1" ht="15" customHeight="1" x14ac:dyDescent="0.2">
      <c r="A735" s="46"/>
      <c r="B735" s="85"/>
      <c r="C735" s="48"/>
      <c r="D735" s="48"/>
      <c r="E735" s="86"/>
      <c r="F735" s="49"/>
      <c r="G735" s="94" t="str">
        <f t="shared" si="110"/>
        <v xml:space="preserve"> </v>
      </c>
      <c r="H735" s="88" t="str">
        <f t="shared" si="111"/>
        <v xml:space="preserve"> </v>
      </c>
      <c r="I735" s="90"/>
      <c r="J735" s="87"/>
      <c r="K735" s="51"/>
      <c r="L735" s="96" t="str">
        <f t="shared" si="118"/>
        <v xml:space="preserve"> </v>
      </c>
      <c r="M735" s="64" t="str">
        <f>IF(E735=0," ",IF(D735="Hayır",VLOOKUP(H735,Katsayı!$A$1:$B$197,2),IF(D735="Evet",VLOOKUP(H735,Katsayı!$A$199:$B$235,2),0)))</f>
        <v xml:space="preserve"> </v>
      </c>
      <c r="N735" s="82" t="str">
        <f t="shared" si="112"/>
        <v xml:space="preserve"> </v>
      </c>
      <c r="O735" s="83" t="str">
        <f t="shared" si="113"/>
        <v xml:space="preserve"> </v>
      </c>
      <c r="P735" s="83" t="str">
        <f t="shared" si="119"/>
        <v xml:space="preserve"> </v>
      </c>
      <c r="Q735" s="83" t="str">
        <f t="shared" si="114"/>
        <v xml:space="preserve"> </v>
      </c>
      <c r="R735" s="82" t="str">
        <f t="shared" si="115"/>
        <v xml:space="preserve"> </v>
      </c>
      <c r="S735" s="82" t="str">
        <f t="shared" si="116"/>
        <v xml:space="preserve"> </v>
      </c>
      <c r="T735" s="84" t="str">
        <f t="shared" si="117"/>
        <v xml:space="preserve"> </v>
      </c>
      <c r="U735" s="77"/>
      <c r="V735" s="78"/>
      <c r="Z735" s="80"/>
      <c r="AA735" s="80"/>
      <c r="AB735" s="80"/>
    </row>
    <row r="736" spans="1:28" s="79" customFormat="1" ht="15" customHeight="1" x14ac:dyDescent="0.2">
      <c r="A736" s="46"/>
      <c r="B736" s="47"/>
      <c r="C736" s="48"/>
      <c r="D736" s="48"/>
      <c r="E736" s="86"/>
      <c r="F736" s="50"/>
      <c r="G736" s="94" t="str">
        <f t="shared" si="110"/>
        <v xml:space="preserve"> </v>
      </c>
      <c r="H736" s="88" t="str">
        <f t="shared" si="111"/>
        <v xml:space="preserve"> </v>
      </c>
      <c r="I736" s="90"/>
      <c r="J736" s="81"/>
      <c r="K736" s="51"/>
      <c r="L736" s="96" t="str">
        <f t="shared" si="118"/>
        <v xml:space="preserve"> </v>
      </c>
      <c r="M736" s="64" t="str">
        <f>IF(E736=0," ",IF(D736="Hayır",VLOOKUP(H736,Katsayı!$A$1:$B$197,2),IF(D736="Evet",VLOOKUP(H736,Katsayı!$A$199:$B$235,2),0)))</f>
        <v xml:space="preserve"> </v>
      </c>
      <c r="N736" s="82" t="str">
        <f t="shared" si="112"/>
        <v xml:space="preserve"> </v>
      </c>
      <c r="O736" s="83" t="str">
        <f t="shared" si="113"/>
        <v xml:space="preserve"> </v>
      </c>
      <c r="P736" s="83" t="str">
        <f t="shared" si="119"/>
        <v xml:space="preserve"> </v>
      </c>
      <c r="Q736" s="83" t="str">
        <f t="shared" si="114"/>
        <v xml:space="preserve"> </v>
      </c>
      <c r="R736" s="82" t="str">
        <f t="shared" si="115"/>
        <v xml:space="preserve"> </v>
      </c>
      <c r="S736" s="82" t="str">
        <f t="shared" si="116"/>
        <v xml:space="preserve"> </v>
      </c>
      <c r="T736" s="84" t="str">
        <f t="shared" si="117"/>
        <v xml:space="preserve"> </v>
      </c>
      <c r="U736" s="77"/>
      <c r="V736" s="78"/>
      <c r="Z736" s="80"/>
      <c r="AA736" s="80"/>
      <c r="AB736" s="80"/>
    </row>
    <row r="737" spans="1:28" s="79" customFormat="1" ht="15" customHeight="1" x14ac:dyDescent="0.2">
      <c r="A737" s="46"/>
      <c r="B737" s="47"/>
      <c r="C737" s="48"/>
      <c r="D737" s="48"/>
      <c r="E737" s="58"/>
      <c r="F737" s="50"/>
      <c r="G737" s="94" t="str">
        <f t="shared" si="110"/>
        <v xml:space="preserve"> </v>
      </c>
      <c r="H737" s="88" t="str">
        <f t="shared" si="111"/>
        <v xml:space="preserve"> </v>
      </c>
      <c r="I737" s="90"/>
      <c r="J737" s="81"/>
      <c r="K737" s="51"/>
      <c r="L737" s="96" t="str">
        <f t="shared" si="118"/>
        <v xml:space="preserve"> </v>
      </c>
      <c r="M737" s="64" t="str">
        <f>IF(E737=0," ",IF(D737="Hayır",VLOOKUP(H737,Katsayı!$A$1:$B$197,2),IF(D737="Evet",VLOOKUP(H737,Katsayı!$A$199:$B$235,2),0)))</f>
        <v xml:space="preserve"> </v>
      </c>
      <c r="N737" s="82" t="str">
        <f t="shared" si="112"/>
        <v xml:space="preserve"> </v>
      </c>
      <c r="O737" s="83" t="str">
        <f t="shared" si="113"/>
        <v xml:space="preserve"> </v>
      </c>
      <c r="P737" s="83" t="str">
        <f t="shared" si="119"/>
        <v xml:space="preserve"> </v>
      </c>
      <c r="Q737" s="83" t="str">
        <f t="shared" si="114"/>
        <v xml:space="preserve"> </v>
      </c>
      <c r="R737" s="82" t="str">
        <f t="shared" si="115"/>
        <v xml:space="preserve"> </v>
      </c>
      <c r="S737" s="82" t="str">
        <f t="shared" si="116"/>
        <v xml:space="preserve"> </v>
      </c>
      <c r="T737" s="84" t="str">
        <f t="shared" si="117"/>
        <v xml:space="preserve"> </v>
      </c>
      <c r="U737" s="77"/>
      <c r="V737" s="78"/>
      <c r="Z737" s="80"/>
      <c r="AA737" s="80"/>
      <c r="AB737" s="80"/>
    </row>
    <row r="738" spans="1:28" s="79" customFormat="1" ht="15" customHeight="1" x14ac:dyDescent="0.2">
      <c r="A738" s="46"/>
      <c r="B738" s="47"/>
      <c r="C738" s="48"/>
      <c r="D738" s="48"/>
      <c r="E738" s="58"/>
      <c r="F738" s="49"/>
      <c r="G738" s="94" t="str">
        <f t="shared" si="110"/>
        <v xml:space="preserve"> </v>
      </c>
      <c r="H738" s="88" t="str">
        <f t="shared" si="111"/>
        <v xml:space="preserve"> </v>
      </c>
      <c r="I738" s="90"/>
      <c r="J738" s="81"/>
      <c r="K738" s="51"/>
      <c r="L738" s="96" t="str">
        <f t="shared" si="118"/>
        <v xml:space="preserve"> </v>
      </c>
      <c r="M738" s="64" t="str">
        <f>IF(E738=0," ",IF(D738="Hayır",VLOOKUP(H738,Katsayı!$A$1:$B$197,2),IF(D738="Evet",VLOOKUP(H738,Katsayı!$A$199:$B$235,2),0)))</f>
        <v xml:space="preserve"> </v>
      </c>
      <c r="N738" s="82" t="str">
        <f t="shared" si="112"/>
        <v xml:space="preserve"> </v>
      </c>
      <c r="O738" s="83" t="str">
        <f t="shared" si="113"/>
        <v xml:space="preserve"> </v>
      </c>
      <c r="P738" s="83" t="str">
        <f t="shared" si="119"/>
        <v xml:space="preserve"> </v>
      </c>
      <c r="Q738" s="83" t="str">
        <f t="shared" si="114"/>
        <v xml:space="preserve"> </v>
      </c>
      <c r="R738" s="82" t="str">
        <f t="shared" si="115"/>
        <v xml:space="preserve"> </v>
      </c>
      <c r="S738" s="82" t="str">
        <f t="shared" si="116"/>
        <v xml:space="preserve"> </v>
      </c>
      <c r="T738" s="84" t="str">
        <f t="shared" si="117"/>
        <v xml:space="preserve"> </v>
      </c>
      <c r="U738" s="77"/>
      <c r="V738" s="78"/>
      <c r="Z738" s="80"/>
      <c r="AA738" s="80"/>
      <c r="AB738" s="80"/>
    </row>
    <row r="739" spans="1:28" s="79" customFormat="1" ht="15" customHeight="1" x14ac:dyDescent="0.2">
      <c r="A739" s="46"/>
      <c r="B739" s="47"/>
      <c r="C739" s="48"/>
      <c r="D739" s="48"/>
      <c r="E739" s="58"/>
      <c r="F739" s="49"/>
      <c r="G739" s="94" t="str">
        <f t="shared" si="110"/>
        <v xml:space="preserve"> </v>
      </c>
      <c r="H739" s="88" t="str">
        <f t="shared" si="111"/>
        <v xml:space="preserve"> </v>
      </c>
      <c r="I739" s="90"/>
      <c r="J739" s="81"/>
      <c r="K739" s="51"/>
      <c r="L739" s="96" t="str">
        <f t="shared" si="118"/>
        <v xml:space="preserve"> </v>
      </c>
      <c r="M739" s="64" t="str">
        <f>IF(E739=0," ",IF(D739="Hayır",VLOOKUP(H739,Katsayı!$A$1:$B$197,2),IF(D739="Evet",VLOOKUP(H739,Katsayı!$A$199:$B$235,2),0)))</f>
        <v xml:space="preserve"> </v>
      </c>
      <c r="N739" s="82" t="str">
        <f t="shared" si="112"/>
        <v xml:space="preserve"> </v>
      </c>
      <c r="O739" s="83" t="str">
        <f t="shared" si="113"/>
        <v xml:space="preserve"> </v>
      </c>
      <c r="P739" s="83" t="str">
        <f t="shared" si="119"/>
        <v xml:space="preserve"> </v>
      </c>
      <c r="Q739" s="83" t="str">
        <f t="shared" si="114"/>
        <v xml:space="preserve"> </v>
      </c>
      <c r="R739" s="82" t="str">
        <f t="shared" si="115"/>
        <v xml:space="preserve"> </v>
      </c>
      <c r="S739" s="82" t="str">
        <f t="shared" si="116"/>
        <v xml:space="preserve"> </v>
      </c>
      <c r="T739" s="84" t="str">
        <f t="shared" si="117"/>
        <v xml:space="preserve"> </v>
      </c>
      <c r="U739" s="77"/>
      <c r="V739" s="78"/>
      <c r="Z739" s="80"/>
      <c r="AA739" s="80"/>
      <c r="AB739" s="80"/>
    </row>
    <row r="740" spans="1:28" s="79" customFormat="1" ht="15" customHeight="1" x14ac:dyDescent="0.2">
      <c r="A740" s="46"/>
      <c r="B740" s="47"/>
      <c r="C740" s="48"/>
      <c r="D740" s="48"/>
      <c r="E740" s="58"/>
      <c r="F740" s="49"/>
      <c r="G740" s="94" t="str">
        <f t="shared" si="110"/>
        <v xml:space="preserve"> </v>
      </c>
      <c r="H740" s="88" t="str">
        <f t="shared" si="111"/>
        <v xml:space="preserve"> </v>
      </c>
      <c r="I740" s="90"/>
      <c r="J740" s="81"/>
      <c r="K740" s="51"/>
      <c r="L740" s="96" t="str">
        <f t="shared" si="118"/>
        <v xml:space="preserve"> </v>
      </c>
      <c r="M740" s="64" t="str">
        <f>IF(E740=0," ",IF(D740="Hayır",VLOOKUP(H740,Katsayı!$A$1:$B$197,2),IF(D740="Evet",VLOOKUP(H740,Katsayı!$A$199:$B$235,2),0)))</f>
        <v xml:space="preserve"> </v>
      </c>
      <c r="N740" s="82" t="str">
        <f t="shared" si="112"/>
        <v xml:space="preserve"> </v>
      </c>
      <c r="O740" s="83" t="str">
        <f t="shared" si="113"/>
        <v xml:space="preserve"> </v>
      </c>
      <c r="P740" s="83" t="str">
        <f t="shared" si="119"/>
        <v xml:space="preserve"> </v>
      </c>
      <c r="Q740" s="83" t="str">
        <f t="shared" si="114"/>
        <v xml:space="preserve"> </v>
      </c>
      <c r="R740" s="82" t="str">
        <f t="shared" si="115"/>
        <v xml:space="preserve"> </v>
      </c>
      <c r="S740" s="82" t="str">
        <f t="shared" si="116"/>
        <v xml:space="preserve"> </v>
      </c>
      <c r="T740" s="84" t="str">
        <f t="shared" si="117"/>
        <v xml:space="preserve"> </v>
      </c>
      <c r="U740" s="77"/>
      <c r="V740" s="78"/>
      <c r="Z740" s="80"/>
      <c r="AA740" s="80"/>
      <c r="AB740" s="80"/>
    </row>
    <row r="741" spans="1:28" s="79" customFormat="1" ht="15" customHeight="1" x14ac:dyDescent="0.2">
      <c r="A741" s="46"/>
      <c r="B741" s="47"/>
      <c r="C741" s="48"/>
      <c r="D741" s="48"/>
      <c r="E741" s="58"/>
      <c r="F741" s="49"/>
      <c r="G741" s="94" t="str">
        <f t="shared" si="110"/>
        <v xml:space="preserve"> </v>
      </c>
      <c r="H741" s="88" t="str">
        <f t="shared" si="111"/>
        <v xml:space="preserve"> </v>
      </c>
      <c r="I741" s="90"/>
      <c r="J741" s="81"/>
      <c r="K741" s="51"/>
      <c r="L741" s="96" t="str">
        <f t="shared" si="118"/>
        <v xml:space="preserve"> </v>
      </c>
      <c r="M741" s="64" t="str">
        <f>IF(E741=0," ",IF(D741="Hayır",VLOOKUP(H741,Katsayı!$A$1:$B$197,2),IF(D741="Evet",VLOOKUP(H741,Katsayı!$A$199:$B$235,2),0)))</f>
        <v xml:space="preserve"> </v>
      </c>
      <c r="N741" s="82" t="str">
        <f t="shared" si="112"/>
        <v xml:space="preserve"> </v>
      </c>
      <c r="O741" s="83" t="str">
        <f t="shared" si="113"/>
        <v xml:space="preserve"> </v>
      </c>
      <c r="P741" s="83" t="str">
        <f t="shared" si="119"/>
        <v xml:space="preserve"> </v>
      </c>
      <c r="Q741" s="83" t="str">
        <f t="shared" si="114"/>
        <v xml:space="preserve"> </v>
      </c>
      <c r="R741" s="82" t="str">
        <f t="shared" si="115"/>
        <v xml:space="preserve"> </v>
      </c>
      <c r="S741" s="82" t="str">
        <f t="shared" si="116"/>
        <v xml:space="preserve"> </v>
      </c>
      <c r="T741" s="84" t="str">
        <f t="shared" si="117"/>
        <v xml:space="preserve"> </v>
      </c>
      <c r="U741" s="77"/>
      <c r="V741" s="78"/>
      <c r="Z741" s="80"/>
      <c r="AA741" s="80"/>
      <c r="AB741" s="80"/>
    </row>
    <row r="742" spans="1:28" s="79" customFormat="1" ht="15" customHeight="1" x14ac:dyDescent="0.2">
      <c r="A742" s="46"/>
      <c r="B742" s="47"/>
      <c r="C742" s="48"/>
      <c r="D742" s="48"/>
      <c r="E742" s="58"/>
      <c r="F742" s="49"/>
      <c r="G742" s="94" t="str">
        <f t="shared" si="110"/>
        <v xml:space="preserve"> </v>
      </c>
      <c r="H742" s="88" t="str">
        <f t="shared" si="111"/>
        <v xml:space="preserve"> </v>
      </c>
      <c r="I742" s="90"/>
      <c r="J742" s="81"/>
      <c r="K742" s="51"/>
      <c r="L742" s="96" t="str">
        <f t="shared" si="118"/>
        <v xml:space="preserve"> </v>
      </c>
      <c r="M742" s="64" t="str">
        <f>IF(E742=0," ",IF(D742="Hayır",VLOOKUP(H742,Katsayı!$A$1:$B$197,2),IF(D742="Evet",VLOOKUP(H742,Katsayı!$A$199:$B$235,2),0)))</f>
        <v xml:space="preserve"> </v>
      </c>
      <c r="N742" s="82" t="str">
        <f t="shared" si="112"/>
        <v xml:space="preserve"> </v>
      </c>
      <c r="O742" s="83" t="str">
        <f t="shared" si="113"/>
        <v xml:space="preserve"> </v>
      </c>
      <c r="P742" s="83" t="str">
        <f t="shared" si="119"/>
        <v xml:space="preserve"> </v>
      </c>
      <c r="Q742" s="83" t="str">
        <f t="shared" si="114"/>
        <v xml:space="preserve"> </v>
      </c>
      <c r="R742" s="82" t="str">
        <f t="shared" si="115"/>
        <v xml:space="preserve"> </v>
      </c>
      <c r="S742" s="82" t="str">
        <f t="shared" si="116"/>
        <v xml:space="preserve"> </v>
      </c>
      <c r="T742" s="84" t="str">
        <f t="shared" si="117"/>
        <v xml:space="preserve"> </v>
      </c>
      <c r="U742" s="77"/>
      <c r="V742" s="78"/>
      <c r="Z742" s="80"/>
      <c r="AA742" s="80"/>
      <c r="AB742" s="80"/>
    </row>
    <row r="743" spans="1:28" s="79" customFormat="1" ht="15" customHeight="1" x14ac:dyDescent="0.2">
      <c r="A743" s="46"/>
      <c r="B743" s="47"/>
      <c r="C743" s="48"/>
      <c r="D743" s="48"/>
      <c r="E743" s="58"/>
      <c r="F743" s="49"/>
      <c r="G743" s="94" t="str">
        <f t="shared" si="110"/>
        <v xml:space="preserve"> </v>
      </c>
      <c r="H743" s="88" t="str">
        <f t="shared" si="111"/>
        <v xml:space="preserve"> </v>
      </c>
      <c r="I743" s="90"/>
      <c r="J743" s="81"/>
      <c r="K743" s="51"/>
      <c r="L743" s="96" t="str">
        <f t="shared" si="118"/>
        <v xml:space="preserve"> </v>
      </c>
      <c r="M743" s="64" t="str">
        <f>IF(E743=0," ",IF(D743="Hayır",VLOOKUP(H743,Katsayı!$A$1:$B$197,2),IF(D743="Evet",VLOOKUP(H743,Katsayı!$A$199:$B$235,2),0)))</f>
        <v xml:space="preserve"> </v>
      </c>
      <c r="N743" s="82" t="str">
        <f t="shared" si="112"/>
        <v xml:space="preserve"> </v>
      </c>
      <c r="O743" s="83" t="str">
        <f t="shared" si="113"/>
        <v xml:space="preserve"> </v>
      </c>
      <c r="P743" s="83" t="str">
        <f t="shared" si="119"/>
        <v xml:space="preserve"> </v>
      </c>
      <c r="Q743" s="83" t="str">
        <f t="shared" si="114"/>
        <v xml:space="preserve"> </v>
      </c>
      <c r="R743" s="82" t="str">
        <f t="shared" si="115"/>
        <v xml:space="preserve"> </v>
      </c>
      <c r="S743" s="82" t="str">
        <f t="shared" si="116"/>
        <v xml:space="preserve"> </v>
      </c>
      <c r="T743" s="84" t="str">
        <f t="shared" si="117"/>
        <v xml:space="preserve"> </v>
      </c>
      <c r="U743" s="77"/>
      <c r="V743" s="78"/>
      <c r="Z743" s="80"/>
      <c r="AA743" s="80"/>
      <c r="AB743" s="80"/>
    </row>
    <row r="744" spans="1:28" s="79" customFormat="1" ht="15" customHeight="1" x14ac:dyDescent="0.2">
      <c r="A744" s="46"/>
      <c r="B744" s="47"/>
      <c r="C744" s="48"/>
      <c r="D744" s="48"/>
      <c r="E744" s="58"/>
      <c r="F744" s="50"/>
      <c r="G744" s="94" t="str">
        <f t="shared" si="110"/>
        <v xml:space="preserve"> </v>
      </c>
      <c r="H744" s="88" t="str">
        <f t="shared" si="111"/>
        <v xml:space="preserve"> </v>
      </c>
      <c r="I744" s="90"/>
      <c r="J744" s="81"/>
      <c r="K744" s="51"/>
      <c r="L744" s="96" t="str">
        <f t="shared" si="118"/>
        <v xml:space="preserve"> </v>
      </c>
      <c r="M744" s="64" t="str">
        <f>IF(E744=0," ",IF(D744="Hayır",VLOOKUP(H744,Katsayı!$A$1:$B$197,2),IF(D744="Evet",VLOOKUP(H744,Katsayı!$A$199:$B$235,2),0)))</f>
        <v xml:space="preserve"> </v>
      </c>
      <c r="N744" s="82" t="str">
        <f t="shared" si="112"/>
        <v xml:space="preserve"> </v>
      </c>
      <c r="O744" s="83" t="str">
        <f t="shared" si="113"/>
        <v xml:space="preserve"> </v>
      </c>
      <c r="P744" s="83" t="str">
        <f t="shared" si="119"/>
        <v xml:space="preserve"> </v>
      </c>
      <c r="Q744" s="83" t="str">
        <f t="shared" si="114"/>
        <v xml:space="preserve"> </v>
      </c>
      <c r="R744" s="82" t="str">
        <f t="shared" si="115"/>
        <v xml:space="preserve"> </v>
      </c>
      <c r="S744" s="82" t="str">
        <f t="shared" si="116"/>
        <v xml:space="preserve"> </v>
      </c>
      <c r="T744" s="84" t="str">
        <f t="shared" si="117"/>
        <v xml:space="preserve"> </v>
      </c>
      <c r="U744" s="77"/>
      <c r="V744" s="78"/>
      <c r="Z744" s="80"/>
      <c r="AA744" s="80"/>
      <c r="AB744" s="80"/>
    </row>
    <row r="745" spans="1:28" s="79" customFormat="1" ht="15" customHeight="1" x14ac:dyDescent="0.2">
      <c r="A745" s="46"/>
      <c r="B745" s="47"/>
      <c r="C745" s="48"/>
      <c r="D745" s="48"/>
      <c r="E745" s="58"/>
      <c r="F745" s="50"/>
      <c r="G745" s="94" t="str">
        <f t="shared" si="110"/>
        <v xml:space="preserve"> </v>
      </c>
      <c r="H745" s="88" t="str">
        <f t="shared" si="111"/>
        <v xml:space="preserve"> </v>
      </c>
      <c r="I745" s="90"/>
      <c r="J745" s="81"/>
      <c r="K745" s="51"/>
      <c r="L745" s="96" t="str">
        <f t="shared" si="118"/>
        <v xml:space="preserve"> </v>
      </c>
      <c r="M745" s="64" t="str">
        <f>IF(E745=0," ",IF(D745="Hayır",VLOOKUP(H745,Katsayı!$A$1:$B$197,2),IF(D745="Evet",VLOOKUP(H745,Katsayı!$A$199:$B$235,2),0)))</f>
        <v xml:space="preserve"> </v>
      </c>
      <c r="N745" s="82" t="str">
        <f t="shared" si="112"/>
        <v xml:space="preserve"> </v>
      </c>
      <c r="O745" s="83" t="str">
        <f t="shared" si="113"/>
        <v xml:space="preserve"> </v>
      </c>
      <c r="P745" s="83" t="str">
        <f t="shared" si="119"/>
        <v xml:space="preserve"> </v>
      </c>
      <c r="Q745" s="83" t="str">
        <f t="shared" si="114"/>
        <v xml:space="preserve"> </v>
      </c>
      <c r="R745" s="82" t="str">
        <f t="shared" si="115"/>
        <v xml:space="preserve"> </v>
      </c>
      <c r="S745" s="82" t="str">
        <f t="shared" si="116"/>
        <v xml:space="preserve"> </v>
      </c>
      <c r="T745" s="84" t="str">
        <f t="shared" si="117"/>
        <v xml:space="preserve"> </v>
      </c>
      <c r="U745" s="77"/>
      <c r="V745" s="78"/>
      <c r="Z745" s="80"/>
      <c r="AA745" s="80"/>
      <c r="AB745" s="80"/>
    </row>
    <row r="746" spans="1:28" s="79" customFormat="1" ht="15" customHeight="1" x14ac:dyDescent="0.2">
      <c r="A746" s="46"/>
      <c r="B746" s="47"/>
      <c r="C746" s="48"/>
      <c r="D746" s="48"/>
      <c r="E746" s="58"/>
      <c r="F746" s="50"/>
      <c r="G746" s="94" t="str">
        <f t="shared" si="110"/>
        <v xml:space="preserve"> </v>
      </c>
      <c r="H746" s="88" t="str">
        <f t="shared" si="111"/>
        <v xml:space="preserve"> </v>
      </c>
      <c r="I746" s="90"/>
      <c r="J746" s="81"/>
      <c r="K746" s="51"/>
      <c r="L746" s="96" t="str">
        <f t="shared" si="118"/>
        <v xml:space="preserve"> </v>
      </c>
      <c r="M746" s="64" t="str">
        <f>IF(E746=0," ",IF(D746="Hayır",VLOOKUP(H746,Katsayı!$A$1:$B$197,2),IF(D746="Evet",VLOOKUP(H746,Katsayı!$A$199:$B$235,2),0)))</f>
        <v xml:space="preserve"> </v>
      </c>
      <c r="N746" s="82" t="str">
        <f t="shared" si="112"/>
        <v xml:space="preserve"> </v>
      </c>
      <c r="O746" s="83" t="str">
        <f t="shared" si="113"/>
        <v xml:space="preserve"> </v>
      </c>
      <c r="P746" s="83" t="str">
        <f t="shared" si="119"/>
        <v xml:space="preserve"> </v>
      </c>
      <c r="Q746" s="83" t="str">
        <f t="shared" si="114"/>
        <v xml:space="preserve"> </v>
      </c>
      <c r="R746" s="82" t="str">
        <f t="shared" si="115"/>
        <v xml:space="preserve"> </v>
      </c>
      <c r="S746" s="82" t="str">
        <f t="shared" si="116"/>
        <v xml:space="preserve"> </v>
      </c>
      <c r="T746" s="84" t="str">
        <f t="shared" si="117"/>
        <v xml:space="preserve"> </v>
      </c>
      <c r="U746" s="77"/>
      <c r="V746" s="78"/>
      <c r="Z746" s="80"/>
      <c r="AA746" s="80"/>
      <c r="AB746" s="80"/>
    </row>
    <row r="747" spans="1:28" s="79" customFormat="1" ht="15" customHeight="1" x14ac:dyDescent="0.2">
      <c r="A747" s="46"/>
      <c r="B747" s="47"/>
      <c r="C747" s="48"/>
      <c r="D747" s="48"/>
      <c r="E747" s="58"/>
      <c r="F747" s="50"/>
      <c r="G747" s="94" t="str">
        <f t="shared" si="110"/>
        <v xml:space="preserve"> </v>
      </c>
      <c r="H747" s="88" t="str">
        <f t="shared" si="111"/>
        <v xml:space="preserve"> </v>
      </c>
      <c r="I747" s="90"/>
      <c r="J747" s="81"/>
      <c r="K747" s="51"/>
      <c r="L747" s="96" t="str">
        <f t="shared" si="118"/>
        <v xml:space="preserve"> </v>
      </c>
      <c r="M747" s="64" t="str">
        <f>IF(E747=0," ",IF(D747="Hayır",VLOOKUP(H747,Katsayı!$A$1:$B$197,2),IF(D747="Evet",VLOOKUP(H747,Katsayı!$A$199:$B$235,2),0)))</f>
        <v xml:space="preserve"> </v>
      </c>
      <c r="N747" s="82" t="str">
        <f t="shared" si="112"/>
        <v xml:space="preserve"> </v>
      </c>
      <c r="O747" s="83" t="str">
        <f t="shared" si="113"/>
        <v xml:space="preserve"> </v>
      </c>
      <c r="P747" s="83" t="str">
        <f t="shared" si="119"/>
        <v xml:space="preserve"> </v>
      </c>
      <c r="Q747" s="83" t="str">
        <f t="shared" si="114"/>
        <v xml:space="preserve"> </v>
      </c>
      <c r="R747" s="82" t="str">
        <f t="shared" si="115"/>
        <v xml:space="preserve"> </v>
      </c>
      <c r="S747" s="82" t="str">
        <f t="shared" si="116"/>
        <v xml:space="preserve"> </v>
      </c>
      <c r="T747" s="84" t="str">
        <f t="shared" si="117"/>
        <v xml:space="preserve"> </v>
      </c>
      <c r="U747" s="77"/>
      <c r="V747" s="78"/>
      <c r="Z747" s="80"/>
      <c r="AA747" s="80"/>
      <c r="AB747" s="80"/>
    </row>
    <row r="748" spans="1:28" s="79" customFormat="1" ht="15" customHeight="1" x14ac:dyDescent="0.2">
      <c r="A748" s="46"/>
      <c r="B748" s="47"/>
      <c r="C748" s="48"/>
      <c r="D748" s="48"/>
      <c r="E748" s="58"/>
      <c r="F748" s="50"/>
      <c r="G748" s="94" t="str">
        <f t="shared" si="110"/>
        <v xml:space="preserve"> </v>
      </c>
      <c r="H748" s="88" t="str">
        <f t="shared" si="111"/>
        <v xml:space="preserve"> </v>
      </c>
      <c r="I748" s="90"/>
      <c r="J748" s="81"/>
      <c r="K748" s="51"/>
      <c r="L748" s="96" t="str">
        <f t="shared" si="118"/>
        <v xml:space="preserve"> </v>
      </c>
      <c r="M748" s="64" t="str">
        <f>IF(E748=0," ",IF(D748="Hayır",VLOOKUP(H748,Katsayı!$A$1:$B$197,2),IF(D748="Evet",VLOOKUP(H748,Katsayı!$A$199:$B$235,2),0)))</f>
        <v xml:space="preserve"> </v>
      </c>
      <c r="N748" s="82" t="str">
        <f t="shared" si="112"/>
        <v xml:space="preserve"> </v>
      </c>
      <c r="O748" s="83" t="str">
        <f t="shared" si="113"/>
        <v xml:space="preserve"> </v>
      </c>
      <c r="P748" s="83" t="str">
        <f t="shared" si="119"/>
        <v xml:space="preserve"> </v>
      </c>
      <c r="Q748" s="83" t="str">
        <f t="shared" si="114"/>
        <v xml:space="preserve"> </v>
      </c>
      <c r="R748" s="82" t="str">
        <f t="shared" si="115"/>
        <v xml:space="preserve"> </v>
      </c>
      <c r="S748" s="82" t="str">
        <f t="shared" si="116"/>
        <v xml:space="preserve"> </v>
      </c>
      <c r="T748" s="84" t="str">
        <f t="shared" si="117"/>
        <v xml:space="preserve"> </v>
      </c>
      <c r="U748" s="77"/>
      <c r="V748" s="78"/>
      <c r="Z748" s="80"/>
      <c r="AA748" s="80"/>
      <c r="AB748" s="80"/>
    </row>
    <row r="749" spans="1:28" s="79" customFormat="1" ht="15" customHeight="1" x14ac:dyDescent="0.2">
      <c r="A749" s="46"/>
      <c r="B749" s="47"/>
      <c r="C749" s="48"/>
      <c r="D749" s="48"/>
      <c r="E749" s="58"/>
      <c r="F749" s="50"/>
      <c r="G749" s="94" t="str">
        <f t="shared" si="110"/>
        <v xml:space="preserve"> </v>
      </c>
      <c r="H749" s="88" t="str">
        <f t="shared" si="111"/>
        <v xml:space="preserve"> </v>
      </c>
      <c r="I749" s="90"/>
      <c r="J749" s="81"/>
      <c r="K749" s="51"/>
      <c r="L749" s="96" t="str">
        <f t="shared" si="118"/>
        <v xml:space="preserve"> </v>
      </c>
      <c r="M749" s="64" t="str">
        <f>IF(E749=0," ",IF(D749="Hayır",VLOOKUP(H749,Katsayı!$A$1:$B$197,2),IF(D749="Evet",VLOOKUP(H749,Katsayı!$A$199:$B$235,2),0)))</f>
        <v xml:space="preserve"> </v>
      </c>
      <c r="N749" s="82" t="str">
        <f t="shared" si="112"/>
        <v xml:space="preserve"> </v>
      </c>
      <c r="O749" s="83" t="str">
        <f t="shared" si="113"/>
        <v xml:space="preserve"> </v>
      </c>
      <c r="P749" s="83" t="str">
        <f t="shared" si="119"/>
        <v xml:space="preserve"> </v>
      </c>
      <c r="Q749" s="83" t="str">
        <f t="shared" si="114"/>
        <v xml:space="preserve"> </v>
      </c>
      <c r="R749" s="82" t="str">
        <f t="shared" si="115"/>
        <v xml:space="preserve"> </v>
      </c>
      <c r="S749" s="82" t="str">
        <f t="shared" si="116"/>
        <v xml:space="preserve"> </v>
      </c>
      <c r="T749" s="84" t="str">
        <f t="shared" si="117"/>
        <v xml:space="preserve"> </v>
      </c>
      <c r="U749" s="77"/>
      <c r="V749" s="78"/>
      <c r="Z749" s="80"/>
      <c r="AA749" s="80"/>
      <c r="AB749" s="80"/>
    </row>
    <row r="750" spans="1:28" s="79" customFormat="1" ht="15" customHeight="1" x14ac:dyDescent="0.2">
      <c r="A750" s="46"/>
      <c r="B750" s="47"/>
      <c r="C750" s="48"/>
      <c r="D750" s="48"/>
      <c r="E750" s="58"/>
      <c r="F750" s="50"/>
      <c r="G750" s="94" t="str">
        <f t="shared" si="110"/>
        <v xml:space="preserve"> </v>
      </c>
      <c r="H750" s="88" t="str">
        <f t="shared" si="111"/>
        <v xml:space="preserve"> </v>
      </c>
      <c r="I750" s="90"/>
      <c r="J750" s="81"/>
      <c r="K750" s="51"/>
      <c r="L750" s="96" t="str">
        <f t="shared" si="118"/>
        <v xml:space="preserve"> </v>
      </c>
      <c r="M750" s="64" t="str">
        <f>IF(E750=0," ",IF(D750="Hayır",VLOOKUP(H750,Katsayı!$A$1:$B$197,2),IF(D750="Evet",VLOOKUP(H750,Katsayı!$A$199:$B$235,2),0)))</f>
        <v xml:space="preserve"> </v>
      </c>
      <c r="N750" s="82" t="str">
        <f t="shared" si="112"/>
        <v xml:space="preserve"> </v>
      </c>
      <c r="O750" s="83" t="str">
        <f t="shared" si="113"/>
        <v xml:space="preserve"> </v>
      </c>
      <c r="P750" s="83" t="str">
        <f t="shared" si="119"/>
        <v xml:space="preserve"> </v>
      </c>
      <c r="Q750" s="83" t="str">
        <f t="shared" si="114"/>
        <v xml:space="preserve"> </v>
      </c>
      <c r="R750" s="82" t="str">
        <f t="shared" si="115"/>
        <v xml:space="preserve"> </v>
      </c>
      <c r="S750" s="82" t="str">
        <f t="shared" si="116"/>
        <v xml:space="preserve"> </v>
      </c>
      <c r="T750" s="84" t="str">
        <f t="shared" si="117"/>
        <v xml:space="preserve"> </v>
      </c>
      <c r="U750" s="77"/>
      <c r="V750" s="78"/>
      <c r="Z750" s="80"/>
      <c r="AA750" s="80"/>
      <c r="AB750" s="80"/>
    </row>
    <row r="751" spans="1:28" s="79" customFormat="1" ht="15" customHeight="1" x14ac:dyDescent="0.2">
      <c r="A751" s="46"/>
      <c r="B751" s="47"/>
      <c r="C751" s="48"/>
      <c r="D751" s="48"/>
      <c r="E751" s="58"/>
      <c r="F751" s="50"/>
      <c r="G751" s="94" t="str">
        <f t="shared" si="110"/>
        <v xml:space="preserve"> </v>
      </c>
      <c r="H751" s="88" t="str">
        <f t="shared" si="111"/>
        <v xml:space="preserve"> </v>
      </c>
      <c r="I751" s="90"/>
      <c r="J751" s="81"/>
      <c r="K751" s="51"/>
      <c r="L751" s="96" t="str">
        <f t="shared" si="118"/>
        <v xml:space="preserve"> </v>
      </c>
      <c r="M751" s="64" t="str">
        <f>IF(E751=0," ",IF(D751="Hayır",VLOOKUP(H751,Katsayı!$A$1:$B$197,2),IF(D751="Evet",VLOOKUP(H751,Katsayı!$A$199:$B$235,2),0)))</f>
        <v xml:space="preserve"> </v>
      </c>
      <c r="N751" s="82" t="str">
        <f t="shared" si="112"/>
        <v xml:space="preserve"> </v>
      </c>
      <c r="O751" s="83" t="str">
        <f t="shared" si="113"/>
        <v xml:space="preserve"> </v>
      </c>
      <c r="P751" s="83" t="str">
        <f t="shared" si="119"/>
        <v xml:space="preserve"> </v>
      </c>
      <c r="Q751" s="83" t="str">
        <f t="shared" si="114"/>
        <v xml:space="preserve"> </v>
      </c>
      <c r="R751" s="82" t="str">
        <f t="shared" si="115"/>
        <v xml:space="preserve"> </v>
      </c>
      <c r="S751" s="82" t="str">
        <f t="shared" si="116"/>
        <v xml:space="preserve"> </v>
      </c>
      <c r="T751" s="84" t="str">
        <f t="shared" si="117"/>
        <v xml:space="preserve"> </v>
      </c>
      <c r="U751" s="77"/>
      <c r="V751" s="78"/>
      <c r="Z751" s="80"/>
      <c r="AA751" s="80"/>
      <c r="AB751" s="80"/>
    </row>
    <row r="752" spans="1:28" s="79" customFormat="1" ht="15" customHeight="1" x14ac:dyDescent="0.2">
      <c r="A752" s="46"/>
      <c r="B752" s="47"/>
      <c r="C752" s="48"/>
      <c r="D752" s="48"/>
      <c r="E752" s="58"/>
      <c r="F752" s="50"/>
      <c r="G752" s="94" t="str">
        <f t="shared" si="110"/>
        <v xml:space="preserve"> </v>
      </c>
      <c r="H752" s="88" t="str">
        <f t="shared" si="111"/>
        <v xml:space="preserve"> </v>
      </c>
      <c r="I752" s="90"/>
      <c r="J752" s="81"/>
      <c r="K752" s="51"/>
      <c r="L752" s="96" t="str">
        <f t="shared" si="118"/>
        <v xml:space="preserve"> </v>
      </c>
      <c r="M752" s="64" t="str">
        <f>IF(E752=0," ",IF(D752="Hayır",VLOOKUP(H752,Katsayı!$A$1:$B$197,2),IF(D752="Evet",VLOOKUP(H752,Katsayı!$A$199:$B$235,2),0)))</f>
        <v xml:space="preserve"> </v>
      </c>
      <c r="N752" s="82" t="str">
        <f t="shared" si="112"/>
        <v xml:space="preserve"> </v>
      </c>
      <c r="O752" s="83" t="str">
        <f t="shared" si="113"/>
        <v xml:space="preserve"> </v>
      </c>
      <c r="P752" s="83" t="str">
        <f t="shared" si="119"/>
        <v xml:space="preserve"> </v>
      </c>
      <c r="Q752" s="83" t="str">
        <f t="shared" si="114"/>
        <v xml:space="preserve"> </v>
      </c>
      <c r="R752" s="82" t="str">
        <f t="shared" si="115"/>
        <v xml:space="preserve"> </v>
      </c>
      <c r="S752" s="82" t="str">
        <f t="shared" si="116"/>
        <v xml:space="preserve"> </v>
      </c>
      <c r="T752" s="84" t="str">
        <f t="shared" si="117"/>
        <v xml:space="preserve"> </v>
      </c>
      <c r="U752" s="77"/>
      <c r="V752" s="78"/>
      <c r="Z752" s="80"/>
      <c r="AA752" s="80"/>
      <c r="AB752" s="80"/>
    </row>
    <row r="753" spans="1:28" s="79" customFormat="1" ht="15" customHeight="1" x14ac:dyDescent="0.2">
      <c r="A753" s="46"/>
      <c r="B753" s="47"/>
      <c r="C753" s="48"/>
      <c r="D753" s="48"/>
      <c r="E753" s="58"/>
      <c r="F753" s="50"/>
      <c r="G753" s="94" t="str">
        <f t="shared" si="110"/>
        <v xml:space="preserve"> </v>
      </c>
      <c r="H753" s="88" t="str">
        <f t="shared" si="111"/>
        <v xml:space="preserve"> </v>
      </c>
      <c r="I753" s="90"/>
      <c r="J753" s="81"/>
      <c r="K753" s="51"/>
      <c r="L753" s="96" t="str">
        <f t="shared" si="118"/>
        <v xml:space="preserve"> </v>
      </c>
      <c r="M753" s="64" t="str">
        <f>IF(E753=0," ",IF(D753="Hayır",VLOOKUP(H753,Katsayı!$A$1:$B$197,2),IF(D753="Evet",VLOOKUP(H753,Katsayı!$A$199:$B$235,2),0)))</f>
        <v xml:space="preserve"> </v>
      </c>
      <c r="N753" s="82" t="str">
        <f t="shared" si="112"/>
        <v xml:space="preserve"> </v>
      </c>
      <c r="O753" s="83" t="str">
        <f t="shared" si="113"/>
        <v xml:space="preserve"> </v>
      </c>
      <c r="P753" s="83" t="str">
        <f t="shared" si="119"/>
        <v xml:space="preserve"> </v>
      </c>
      <c r="Q753" s="83" t="str">
        <f t="shared" si="114"/>
        <v xml:space="preserve"> </v>
      </c>
      <c r="R753" s="82" t="str">
        <f t="shared" si="115"/>
        <v xml:space="preserve"> </v>
      </c>
      <c r="S753" s="82" t="str">
        <f t="shared" si="116"/>
        <v xml:space="preserve"> </v>
      </c>
      <c r="T753" s="84" t="str">
        <f t="shared" si="117"/>
        <v xml:space="preserve"> </v>
      </c>
      <c r="U753" s="77"/>
      <c r="V753" s="78"/>
      <c r="Z753" s="80"/>
      <c r="AA753" s="80"/>
      <c r="AB753" s="80"/>
    </row>
    <row r="754" spans="1:28" s="79" customFormat="1" ht="15" customHeight="1" x14ac:dyDescent="0.2">
      <c r="A754" s="46"/>
      <c r="B754" s="47"/>
      <c r="C754" s="48"/>
      <c r="D754" s="48"/>
      <c r="E754" s="58"/>
      <c r="F754" s="50"/>
      <c r="G754" s="94" t="str">
        <f t="shared" si="110"/>
        <v xml:space="preserve"> </v>
      </c>
      <c r="H754" s="88" t="str">
        <f t="shared" si="111"/>
        <v xml:space="preserve"> </v>
      </c>
      <c r="I754" s="90"/>
      <c r="J754" s="81"/>
      <c r="K754" s="51"/>
      <c r="L754" s="96" t="str">
        <f t="shared" si="118"/>
        <v xml:space="preserve"> </v>
      </c>
      <c r="M754" s="64" t="str">
        <f>IF(E754=0," ",IF(D754="Hayır",VLOOKUP(H754,Katsayı!$A$1:$B$197,2),IF(D754="Evet",VLOOKUP(H754,Katsayı!$A$199:$B$235,2),0)))</f>
        <v xml:space="preserve"> </v>
      </c>
      <c r="N754" s="82" t="str">
        <f t="shared" si="112"/>
        <v xml:space="preserve"> </v>
      </c>
      <c r="O754" s="83" t="str">
        <f t="shared" si="113"/>
        <v xml:space="preserve"> </v>
      </c>
      <c r="P754" s="83" t="str">
        <f t="shared" si="119"/>
        <v xml:space="preserve"> </v>
      </c>
      <c r="Q754" s="83" t="str">
        <f t="shared" si="114"/>
        <v xml:space="preserve"> </v>
      </c>
      <c r="R754" s="82" t="str">
        <f t="shared" si="115"/>
        <v xml:space="preserve"> </v>
      </c>
      <c r="S754" s="82" t="str">
        <f t="shared" si="116"/>
        <v xml:space="preserve"> </v>
      </c>
      <c r="T754" s="84" t="str">
        <f t="shared" si="117"/>
        <v xml:space="preserve"> </v>
      </c>
      <c r="U754" s="77"/>
      <c r="V754" s="78"/>
      <c r="Z754" s="80"/>
      <c r="AA754" s="80"/>
      <c r="AB754" s="80"/>
    </row>
    <row r="755" spans="1:28" s="79" customFormat="1" ht="15" customHeight="1" x14ac:dyDescent="0.2">
      <c r="A755" s="46"/>
      <c r="B755" s="47"/>
      <c r="C755" s="48"/>
      <c r="D755" s="48"/>
      <c r="E755" s="58"/>
      <c r="F755" s="50"/>
      <c r="G755" s="94" t="str">
        <f t="shared" si="110"/>
        <v xml:space="preserve"> </v>
      </c>
      <c r="H755" s="88" t="str">
        <f t="shared" si="111"/>
        <v xml:space="preserve"> </v>
      </c>
      <c r="I755" s="90"/>
      <c r="J755" s="81"/>
      <c r="K755" s="51"/>
      <c r="L755" s="96" t="str">
        <f t="shared" si="118"/>
        <v xml:space="preserve"> </v>
      </c>
      <c r="M755" s="64" t="str">
        <f>IF(E755=0," ",IF(D755="Hayır",VLOOKUP(H755,Katsayı!$A$1:$B$197,2),IF(D755="Evet",VLOOKUP(H755,Katsayı!$A$199:$B$235,2),0)))</f>
        <v xml:space="preserve"> </v>
      </c>
      <c r="N755" s="82" t="str">
        <f t="shared" si="112"/>
        <v xml:space="preserve"> </v>
      </c>
      <c r="O755" s="83" t="str">
        <f t="shared" si="113"/>
        <v xml:space="preserve"> </v>
      </c>
      <c r="P755" s="83" t="str">
        <f t="shared" si="119"/>
        <v xml:space="preserve"> </v>
      </c>
      <c r="Q755" s="83" t="str">
        <f t="shared" si="114"/>
        <v xml:space="preserve"> </v>
      </c>
      <c r="R755" s="82" t="str">
        <f t="shared" si="115"/>
        <v xml:space="preserve"> </v>
      </c>
      <c r="S755" s="82" t="str">
        <f t="shared" si="116"/>
        <v xml:space="preserve"> </v>
      </c>
      <c r="T755" s="84" t="str">
        <f t="shared" si="117"/>
        <v xml:space="preserve"> </v>
      </c>
      <c r="U755" s="77"/>
      <c r="V755" s="78"/>
      <c r="Z755" s="80"/>
      <c r="AA755" s="80"/>
      <c r="AB755" s="80"/>
    </row>
    <row r="756" spans="1:28" s="79" customFormat="1" ht="15" customHeight="1" x14ac:dyDescent="0.2">
      <c r="A756" s="46"/>
      <c r="B756" s="47"/>
      <c r="C756" s="48"/>
      <c r="D756" s="48"/>
      <c r="E756" s="58"/>
      <c r="F756" s="50"/>
      <c r="G756" s="94" t="str">
        <f t="shared" si="110"/>
        <v xml:space="preserve"> </v>
      </c>
      <c r="H756" s="88" t="str">
        <f t="shared" si="111"/>
        <v xml:space="preserve"> </v>
      </c>
      <c r="I756" s="90"/>
      <c r="J756" s="81"/>
      <c r="K756" s="51"/>
      <c r="L756" s="96" t="str">
        <f t="shared" si="118"/>
        <v xml:space="preserve"> </v>
      </c>
      <c r="M756" s="64" t="str">
        <f>IF(E756=0," ",IF(D756="Hayır",VLOOKUP(H756,Katsayı!$A$1:$B$197,2),IF(D756="Evet",VLOOKUP(H756,Katsayı!$A$199:$B$235,2),0)))</f>
        <v xml:space="preserve"> </v>
      </c>
      <c r="N756" s="82" t="str">
        <f t="shared" si="112"/>
        <v xml:space="preserve"> </v>
      </c>
      <c r="O756" s="83" t="str">
        <f t="shared" si="113"/>
        <v xml:space="preserve"> </v>
      </c>
      <c r="P756" s="83" t="str">
        <f t="shared" si="119"/>
        <v xml:space="preserve"> </v>
      </c>
      <c r="Q756" s="83" t="str">
        <f t="shared" si="114"/>
        <v xml:space="preserve"> </v>
      </c>
      <c r="R756" s="82" t="str">
        <f t="shared" si="115"/>
        <v xml:space="preserve"> </v>
      </c>
      <c r="S756" s="82" t="str">
        <f t="shared" si="116"/>
        <v xml:space="preserve"> </v>
      </c>
      <c r="T756" s="84" t="str">
        <f t="shared" si="117"/>
        <v xml:space="preserve"> </v>
      </c>
      <c r="U756" s="77"/>
      <c r="V756" s="78"/>
      <c r="Z756" s="80"/>
      <c r="AA756" s="80"/>
      <c r="AB756" s="80"/>
    </row>
    <row r="757" spans="1:28" s="79" customFormat="1" ht="15" customHeight="1" x14ac:dyDescent="0.2">
      <c r="A757" s="46"/>
      <c r="B757" s="47"/>
      <c r="C757" s="48"/>
      <c r="D757" s="48"/>
      <c r="E757" s="58"/>
      <c r="F757" s="50"/>
      <c r="G757" s="94" t="str">
        <f t="shared" si="110"/>
        <v xml:space="preserve"> </v>
      </c>
      <c r="H757" s="88" t="str">
        <f t="shared" si="111"/>
        <v xml:space="preserve"> </v>
      </c>
      <c r="I757" s="90"/>
      <c r="J757" s="81"/>
      <c r="K757" s="51"/>
      <c r="L757" s="96" t="str">
        <f t="shared" si="118"/>
        <v xml:space="preserve"> </v>
      </c>
      <c r="M757" s="64" t="str">
        <f>IF(E757=0," ",IF(D757="Hayır",VLOOKUP(H757,Katsayı!$A$1:$B$197,2),IF(D757="Evet",VLOOKUP(H757,Katsayı!$A$199:$B$235,2),0)))</f>
        <v xml:space="preserve"> </v>
      </c>
      <c r="N757" s="82" t="str">
        <f t="shared" si="112"/>
        <v xml:space="preserve"> </v>
      </c>
      <c r="O757" s="83" t="str">
        <f t="shared" si="113"/>
        <v xml:space="preserve"> </v>
      </c>
      <c r="P757" s="83" t="str">
        <f t="shared" si="119"/>
        <v xml:space="preserve"> </v>
      </c>
      <c r="Q757" s="83" t="str">
        <f t="shared" si="114"/>
        <v xml:space="preserve"> </v>
      </c>
      <c r="R757" s="82" t="str">
        <f t="shared" si="115"/>
        <v xml:space="preserve"> </v>
      </c>
      <c r="S757" s="82" t="str">
        <f t="shared" si="116"/>
        <v xml:space="preserve"> </v>
      </c>
      <c r="T757" s="84" t="str">
        <f t="shared" si="117"/>
        <v xml:space="preserve"> </v>
      </c>
      <c r="U757" s="77"/>
      <c r="V757" s="78"/>
      <c r="Z757" s="80"/>
      <c r="AA757" s="80"/>
      <c r="AB757" s="80"/>
    </row>
    <row r="758" spans="1:28" s="79" customFormat="1" ht="15" customHeight="1" x14ac:dyDescent="0.2">
      <c r="A758" s="46"/>
      <c r="B758" s="47"/>
      <c r="C758" s="48"/>
      <c r="D758" s="48"/>
      <c r="E758" s="58"/>
      <c r="F758" s="49"/>
      <c r="G758" s="94" t="str">
        <f t="shared" si="110"/>
        <v xml:space="preserve"> </v>
      </c>
      <c r="H758" s="88" t="str">
        <f t="shared" si="111"/>
        <v xml:space="preserve"> </v>
      </c>
      <c r="I758" s="90"/>
      <c r="J758" s="81"/>
      <c r="K758" s="51"/>
      <c r="L758" s="96" t="str">
        <f t="shared" si="118"/>
        <v xml:space="preserve"> </v>
      </c>
      <c r="M758" s="64" t="str">
        <f>IF(E758=0," ",IF(D758="Hayır",VLOOKUP(H758,Katsayı!$A$1:$B$197,2),IF(D758="Evet",VLOOKUP(H758,Katsayı!$A$199:$B$235,2),0)))</f>
        <v xml:space="preserve"> </v>
      </c>
      <c r="N758" s="82" t="str">
        <f t="shared" si="112"/>
        <v xml:space="preserve"> </v>
      </c>
      <c r="O758" s="83" t="str">
        <f t="shared" si="113"/>
        <v xml:space="preserve"> </v>
      </c>
      <c r="P758" s="83" t="str">
        <f t="shared" si="119"/>
        <v xml:space="preserve"> </v>
      </c>
      <c r="Q758" s="83" t="str">
        <f t="shared" si="114"/>
        <v xml:space="preserve"> </v>
      </c>
      <c r="R758" s="82" t="str">
        <f t="shared" si="115"/>
        <v xml:space="preserve"> </v>
      </c>
      <c r="S758" s="82" t="str">
        <f t="shared" si="116"/>
        <v xml:space="preserve"> </v>
      </c>
      <c r="T758" s="84" t="str">
        <f t="shared" si="117"/>
        <v xml:space="preserve"> </v>
      </c>
      <c r="U758" s="77"/>
      <c r="V758" s="78"/>
      <c r="Z758" s="80"/>
      <c r="AA758" s="80"/>
      <c r="AB758" s="80"/>
    </row>
    <row r="759" spans="1:28" s="79" customFormat="1" ht="15" customHeight="1" x14ac:dyDescent="0.2">
      <c r="A759" s="46"/>
      <c r="B759" s="47"/>
      <c r="C759" s="48"/>
      <c r="D759" s="48"/>
      <c r="E759" s="58"/>
      <c r="F759" s="49"/>
      <c r="G759" s="94" t="str">
        <f t="shared" si="110"/>
        <v xml:space="preserve"> </v>
      </c>
      <c r="H759" s="88" t="str">
        <f t="shared" si="111"/>
        <v xml:space="preserve"> </v>
      </c>
      <c r="I759" s="90"/>
      <c r="J759" s="81"/>
      <c r="K759" s="51"/>
      <c r="L759" s="96" t="str">
        <f t="shared" si="118"/>
        <v xml:space="preserve"> </v>
      </c>
      <c r="M759" s="64" t="str">
        <f>IF(E759=0," ",IF(D759="Hayır",VLOOKUP(H759,Katsayı!$A$1:$B$197,2),IF(D759="Evet",VLOOKUP(H759,Katsayı!$A$199:$B$235,2),0)))</f>
        <v xml:space="preserve"> </v>
      </c>
      <c r="N759" s="82" t="str">
        <f t="shared" si="112"/>
        <v xml:space="preserve"> </v>
      </c>
      <c r="O759" s="83" t="str">
        <f t="shared" si="113"/>
        <v xml:space="preserve"> </v>
      </c>
      <c r="P759" s="83" t="str">
        <f t="shared" si="119"/>
        <v xml:space="preserve"> </v>
      </c>
      <c r="Q759" s="83" t="str">
        <f t="shared" si="114"/>
        <v xml:space="preserve"> </v>
      </c>
      <c r="R759" s="82" t="str">
        <f t="shared" si="115"/>
        <v xml:space="preserve"> </v>
      </c>
      <c r="S759" s="82" t="str">
        <f t="shared" si="116"/>
        <v xml:space="preserve"> </v>
      </c>
      <c r="T759" s="84" t="str">
        <f t="shared" si="117"/>
        <v xml:space="preserve"> </v>
      </c>
      <c r="U759" s="77"/>
      <c r="V759" s="78"/>
      <c r="Z759" s="80"/>
      <c r="AA759" s="80"/>
      <c r="AB759" s="80"/>
    </row>
    <row r="760" spans="1:28" s="79" customFormat="1" ht="15" customHeight="1" x14ac:dyDescent="0.2">
      <c r="A760" s="46"/>
      <c r="B760" s="85"/>
      <c r="C760" s="48"/>
      <c r="D760" s="48"/>
      <c r="E760" s="86"/>
      <c r="F760" s="49"/>
      <c r="G760" s="94" t="str">
        <f t="shared" si="110"/>
        <v xml:space="preserve"> </v>
      </c>
      <c r="H760" s="88" t="str">
        <f t="shared" si="111"/>
        <v xml:space="preserve"> </v>
      </c>
      <c r="I760" s="90"/>
      <c r="J760" s="87"/>
      <c r="K760" s="51"/>
      <c r="L760" s="96" t="str">
        <f t="shared" si="118"/>
        <v xml:space="preserve"> </v>
      </c>
      <c r="M760" s="64" t="str">
        <f>IF(E760=0," ",IF(D760="Hayır",VLOOKUP(H760,Katsayı!$A$1:$B$197,2),IF(D760="Evet",VLOOKUP(H760,Katsayı!$A$199:$B$235,2),0)))</f>
        <v xml:space="preserve"> </v>
      </c>
      <c r="N760" s="82" t="str">
        <f t="shared" si="112"/>
        <v xml:space="preserve"> </v>
      </c>
      <c r="O760" s="83" t="str">
        <f t="shared" si="113"/>
        <v xml:space="preserve"> </v>
      </c>
      <c r="P760" s="83" t="str">
        <f t="shared" si="119"/>
        <v xml:space="preserve"> </v>
      </c>
      <c r="Q760" s="83" t="str">
        <f t="shared" si="114"/>
        <v xml:space="preserve"> </v>
      </c>
      <c r="R760" s="82" t="str">
        <f t="shared" si="115"/>
        <v xml:space="preserve"> </v>
      </c>
      <c r="S760" s="82" t="str">
        <f t="shared" si="116"/>
        <v xml:space="preserve"> </v>
      </c>
      <c r="T760" s="84" t="str">
        <f t="shared" si="117"/>
        <v xml:space="preserve"> </v>
      </c>
      <c r="U760" s="77"/>
      <c r="V760" s="78"/>
      <c r="Z760" s="80"/>
      <c r="AA760" s="80"/>
      <c r="AB760" s="80"/>
    </row>
    <row r="761" spans="1:28" s="79" customFormat="1" ht="15" customHeight="1" x14ac:dyDescent="0.2">
      <c r="A761" s="46"/>
      <c r="B761" s="85"/>
      <c r="C761" s="48"/>
      <c r="D761" s="48"/>
      <c r="E761" s="86"/>
      <c r="F761" s="49"/>
      <c r="G761" s="94" t="str">
        <f t="shared" si="110"/>
        <v xml:space="preserve"> </v>
      </c>
      <c r="H761" s="88" t="str">
        <f t="shared" si="111"/>
        <v xml:space="preserve"> </v>
      </c>
      <c r="I761" s="90"/>
      <c r="J761" s="87"/>
      <c r="K761" s="51"/>
      <c r="L761" s="96" t="str">
        <f t="shared" si="118"/>
        <v xml:space="preserve"> </v>
      </c>
      <c r="M761" s="64" t="str">
        <f>IF(E761=0," ",IF(D761="Hayır",VLOOKUP(H761,Katsayı!$A$1:$B$197,2),IF(D761="Evet",VLOOKUP(H761,Katsayı!$A$199:$B$235,2),0)))</f>
        <v xml:space="preserve"> </v>
      </c>
      <c r="N761" s="82" t="str">
        <f t="shared" si="112"/>
        <v xml:space="preserve"> </v>
      </c>
      <c r="O761" s="83" t="str">
        <f t="shared" si="113"/>
        <v xml:space="preserve"> </v>
      </c>
      <c r="P761" s="83" t="str">
        <f t="shared" si="119"/>
        <v xml:space="preserve"> </v>
      </c>
      <c r="Q761" s="83" t="str">
        <f t="shared" si="114"/>
        <v xml:space="preserve"> </v>
      </c>
      <c r="R761" s="82" t="str">
        <f t="shared" si="115"/>
        <v xml:space="preserve"> </v>
      </c>
      <c r="S761" s="82" t="str">
        <f t="shared" si="116"/>
        <v xml:space="preserve"> </v>
      </c>
      <c r="T761" s="84" t="str">
        <f t="shared" si="117"/>
        <v xml:space="preserve"> </v>
      </c>
      <c r="U761" s="77"/>
      <c r="V761" s="78"/>
      <c r="Z761" s="80"/>
      <c r="AA761" s="80"/>
      <c r="AB761" s="80"/>
    </row>
    <row r="762" spans="1:28" s="79" customFormat="1" ht="15" customHeight="1" x14ac:dyDescent="0.2">
      <c r="A762" s="46"/>
      <c r="B762" s="85"/>
      <c r="C762" s="48"/>
      <c r="D762" s="48"/>
      <c r="E762" s="86"/>
      <c r="F762" s="49"/>
      <c r="G762" s="94" t="str">
        <f t="shared" si="110"/>
        <v xml:space="preserve"> </v>
      </c>
      <c r="H762" s="88" t="str">
        <f t="shared" si="111"/>
        <v xml:space="preserve"> </v>
      </c>
      <c r="I762" s="90"/>
      <c r="J762" s="87"/>
      <c r="K762" s="51"/>
      <c r="L762" s="96" t="str">
        <f t="shared" si="118"/>
        <v xml:space="preserve"> </v>
      </c>
      <c r="M762" s="64" t="str">
        <f>IF(E762=0," ",IF(D762="Hayır",VLOOKUP(H762,Katsayı!$A$1:$B$197,2),IF(D762="Evet",VLOOKUP(H762,Katsayı!$A$199:$B$235,2),0)))</f>
        <v xml:space="preserve"> </v>
      </c>
      <c r="N762" s="82" t="str">
        <f t="shared" si="112"/>
        <v xml:space="preserve"> </v>
      </c>
      <c r="O762" s="83" t="str">
        <f t="shared" si="113"/>
        <v xml:space="preserve"> </v>
      </c>
      <c r="P762" s="83" t="str">
        <f t="shared" si="119"/>
        <v xml:space="preserve"> </v>
      </c>
      <c r="Q762" s="83" t="str">
        <f t="shared" si="114"/>
        <v xml:space="preserve"> </v>
      </c>
      <c r="R762" s="82" t="str">
        <f t="shared" si="115"/>
        <v xml:space="preserve"> </v>
      </c>
      <c r="S762" s="82" t="str">
        <f t="shared" si="116"/>
        <v xml:space="preserve"> </v>
      </c>
      <c r="T762" s="84" t="str">
        <f t="shared" si="117"/>
        <v xml:space="preserve"> </v>
      </c>
      <c r="U762" s="77"/>
      <c r="V762" s="78"/>
      <c r="Z762" s="80"/>
      <c r="AA762" s="80"/>
      <c r="AB762" s="80"/>
    </row>
    <row r="763" spans="1:28" s="79" customFormat="1" ht="15" customHeight="1" x14ac:dyDescent="0.2">
      <c r="A763" s="46"/>
      <c r="B763" s="85"/>
      <c r="C763" s="48"/>
      <c r="D763" s="48"/>
      <c r="E763" s="86"/>
      <c r="F763" s="49"/>
      <c r="G763" s="94" t="str">
        <f t="shared" si="110"/>
        <v xml:space="preserve"> </v>
      </c>
      <c r="H763" s="88" t="str">
        <f t="shared" si="111"/>
        <v xml:space="preserve"> </v>
      </c>
      <c r="I763" s="90"/>
      <c r="J763" s="87"/>
      <c r="K763" s="51"/>
      <c r="L763" s="96" t="str">
        <f t="shared" si="118"/>
        <v xml:space="preserve"> </v>
      </c>
      <c r="M763" s="64" t="str">
        <f>IF(E763=0," ",IF(D763="Hayır",VLOOKUP(H763,Katsayı!$A$1:$B$197,2),IF(D763="Evet",VLOOKUP(H763,Katsayı!$A$199:$B$235,2),0)))</f>
        <v xml:space="preserve"> </v>
      </c>
      <c r="N763" s="82" t="str">
        <f t="shared" si="112"/>
        <v xml:space="preserve"> </v>
      </c>
      <c r="O763" s="83" t="str">
        <f t="shared" si="113"/>
        <v xml:space="preserve"> </v>
      </c>
      <c r="P763" s="83" t="str">
        <f t="shared" si="119"/>
        <v xml:space="preserve"> </v>
      </c>
      <c r="Q763" s="83" t="str">
        <f t="shared" si="114"/>
        <v xml:space="preserve"> </v>
      </c>
      <c r="R763" s="82" t="str">
        <f t="shared" si="115"/>
        <v xml:space="preserve"> </v>
      </c>
      <c r="S763" s="82" t="str">
        <f t="shared" si="116"/>
        <v xml:space="preserve"> </v>
      </c>
      <c r="T763" s="84" t="str">
        <f t="shared" si="117"/>
        <v xml:space="preserve"> </v>
      </c>
      <c r="U763" s="77"/>
      <c r="V763" s="78"/>
      <c r="Z763" s="80"/>
      <c r="AA763" s="80"/>
      <c r="AB763" s="80"/>
    </row>
    <row r="764" spans="1:28" s="79" customFormat="1" ht="15" customHeight="1" x14ac:dyDescent="0.2">
      <c r="A764" s="46"/>
      <c r="B764" s="85"/>
      <c r="C764" s="48"/>
      <c r="D764" s="48"/>
      <c r="E764" s="86"/>
      <c r="F764" s="49"/>
      <c r="G764" s="94" t="str">
        <f t="shared" si="110"/>
        <v xml:space="preserve"> </v>
      </c>
      <c r="H764" s="88" t="str">
        <f t="shared" si="111"/>
        <v xml:space="preserve"> </v>
      </c>
      <c r="I764" s="90"/>
      <c r="J764" s="87"/>
      <c r="K764" s="51"/>
      <c r="L764" s="96" t="str">
        <f t="shared" si="118"/>
        <v xml:space="preserve"> </v>
      </c>
      <c r="M764" s="64" t="str">
        <f>IF(E764=0," ",IF(D764="Hayır",VLOOKUP(H764,Katsayı!$A$1:$B$197,2),IF(D764="Evet",VLOOKUP(H764,Katsayı!$A$199:$B$235,2),0)))</f>
        <v xml:space="preserve"> </v>
      </c>
      <c r="N764" s="82" t="str">
        <f t="shared" si="112"/>
        <v xml:space="preserve"> </v>
      </c>
      <c r="O764" s="83" t="str">
        <f t="shared" si="113"/>
        <v xml:space="preserve"> </v>
      </c>
      <c r="P764" s="83" t="str">
        <f t="shared" si="119"/>
        <v xml:space="preserve"> </v>
      </c>
      <c r="Q764" s="83" t="str">
        <f t="shared" si="114"/>
        <v xml:space="preserve"> </v>
      </c>
      <c r="R764" s="82" t="str">
        <f t="shared" si="115"/>
        <v xml:space="preserve"> </v>
      </c>
      <c r="S764" s="82" t="str">
        <f t="shared" si="116"/>
        <v xml:space="preserve"> </v>
      </c>
      <c r="T764" s="84" t="str">
        <f t="shared" si="117"/>
        <v xml:space="preserve"> </v>
      </c>
      <c r="U764" s="77"/>
      <c r="V764" s="78"/>
      <c r="Z764" s="80"/>
      <c r="AA764" s="80"/>
      <c r="AB764" s="80"/>
    </row>
    <row r="765" spans="1:28" s="79" customFormat="1" ht="15" customHeight="1" x14ac:dyDescent="0.2">
      <c r="A765" s="46"/>
      <c r="B765" s="85"/>
      <c r="C765" s="48"/>
      <c r="D765" s="48"/>
      <c r="E765" s="86"/>
      <c r="F765" s="49"/>
      <c r="G765" s="94" t="str">
        <f t="shared" si="110"/>
        <v xml:space="preserve"> </v>
      </c>
      <c r="H765" s="88" t="str">
        <f t="shared" si="111"/>
        <v xml:space="preserve"> </v>
      </c>
      <c r="I765" s="90"/>
      <c r="J765" s="87"/>
      <c r="K765" s="51"/>
      <c r="L765" s="96" t="str">
        <f t="shared" si="118"/>
        <v xml:space="preserve"> </v>
      </c>
      <c r="M765" s="64" t="str">
        <f>IF(E765=0," ",IF(D765="Hayır",VLOOKUP(H765,Katsayı!$A$1:$B$197,2),IF(D765="Evet",VLOOKUP(H765,Katsayı!$A$199:$B$235,2),0)))</f>
        <v xml:space="preserve"> </v>
      </c>
      <c r="N765" s="82" t="str">
        <f t="shared" si="112"/>
        <v xml:space="preserve"> </v>
      </c>
      <c r="O765" s="83" t="str">
        <f t="shared" si="113"/>
        <v xml:space="preserve"> </v>
      </c>
      <c r="P765" s="83" t="str">
        <f t="shared" si="119"/>
        <v xml:space="preserve"> </v>
      </c>
      <c r="Q765" s="83" t="str">
        <f t="shared" si="114"/>
        <v xml:space="preserve"> </v>
      </c>
      <c r="R765" s="82" t="str">
        <f t="shared" si="115"/>
        <v xml:space="preserve"> </v>
      </c>
      <c r="S765" s="82" t="str">
        <f t="shared" si="116"/>
        <v xml:space="preserve"> </v>
      </c>
      <c r="T765" s="84" t="str">
        <f t="shared" si="117"/>
        <v xml:space="preserve"> </v>
      </c>
      <c r="U765" s="77"/>
      <c r="V765" s="78"/>
      <c r="Z765" s="80"/>
      <c r="AA765" s="80"/>
      <c r="AB765" s="80"/>
    </row>
    <row r="766" spans="1:28" s="79" customFormat="1" ht="15" customHeight="1" x14ac:dyDescent="0.2">
      <c r="A766" s="46"/>
      <c r="B766" s="47"/>
      <c r="C766" s="48"/>
      <c r="D766" s="48"/>
      <c r="E766" s="58"/>
      <c r="F766" s="49"/>
      <c r="G766" s="94" t="str">
        <f t="shared" si="110"/>
        <v xml:space="preserve"> </v>
      </c>
      <c r="H766" s="88" t="str">
        <f t="shared" si="111"/>
        <v xml:space="preserve"> </v>
      </c>
      <c r="I766" s="90"/>
      <c r="J766" s="81"/>
      <c r="K766" s="51"/>
      <c r="L766" s="96" t="str">
        <f t="shared" si="118"/>
        <v xml:space="preserve"> </v>
      </c>
      <c r="M766" s="64" t="str">
        <f>IF(E766=0," ",IF(D766="Hayır",VLOOKUP(H766,Katsayı!$A$1:$B$197,2),IF(D766="Evet",VLOOKUP(H766,Katsayı!$A$199:$B$235,2),0)))</f>
        <v xml:space="preserve"> </v>
      </c>
      <c r="N766" s="82" t="str">
        <f t="shared" si="112"/>
        <v xml:space="preserve"> </v>
      </c>
      <c r="O766" s="83" t="str">
        <f t="shared" si="113"/>
        <v xml:space="preserve"> </v>
      </c>
      <c r="P766" s="83" t="str">
        <f t="shared" si="119"/>
        <v xml:space="preserve"> </v>
      </c>
      <c r="Q766" s="83" t="str">
        <f t="shared" si="114"/>
        <v xml:space="preserve"> </v>
      </c>
      <c r="R766" s="82" t="str">
        <f t="shared" si="115"/>
        <v xml:space="preserve"> </v>
      </c>
      <c r="S766" s="82" t="str">
        <f t="shared" si="116"/>
        <v xml:space="preserve"> </v>
      </c>
      <c r="T766" s="84" t="str">
        <f t="shared" si="117"/>
        <v xml:space="preserve"> </v>
      </c>
      <c r="U766" s="77"/>
      <c r="V766" s="78"/>
      <c r="Z766" s="80"/>
      <c r="AA766" s="80"/>
      <c r="AB766" s="80"/>
    </row>
    <row r="767" spans="1:28" s="79" customFormat="1" ht="15" customHeight="1" x14ac:dyDescent="0.2">
      <c r="A767" s="46"/>
      <c r="B767" s="47"/>
      <c r="C767" s="48"/>
      <c r="D767" s="48"/>
      <c r="E767" s="58"/>
      <c r="F767" s="49"/>
      <c r="G767" s="94" t="str">
        <f t="shared" si="110"/>
        <v xml:space="preserve"> </v>
      </c>
      <c r="H767" s="88" t="str">
        <f t="shared" si="111"/>
        <v xml:space="preserve"> </v>
      </c>
      <c r="I767" s="90"/>
      <c r="J767" s="81"/>
      <c r="K767" s="51"/>
      <c r="L767" s="96" t="str">
        <f t="shared" si="118"/>
        <v xml:space="preserve"> </v>
      </c>
      <c r="M767" s="64" t="str">
        <f>IF(E767=0," ",IF(D767="Hayır",VLOOKUP(H767,Katsayı!$A$1:$B$197,2),IF(D767="Evet",VLOOKUP(H767,Katsayı!$A$199:$B$235,2),0)))</f>
        <v xml:space="preserve"> </v>
      </c>
      <c r="N767" s="82" t="str">
        <f t="shared" si="112"/>
        <v xml:space="preserve"> </v>
      </c>
      <c r="O767" s="83" t="str">
        <f t="shared" si="113"/>
        <v xml:space="preserve"> </v>
      </c>
      <c r="P767" s="83" t="str">
        <f t="shared" si="119"/>
        <v xml:space="preserve"> </v>
      </c>
      <c r="Q767" s="83" t="str">
        <f t="shared" si="114"/>
        <v xml:space="preserve"> </v>
      </c>
      <c r="R767" s="82" t="str">
        <f t="shared" si="115"/>
        <v xml:space="preserve"> </v>
      </c>
      <c r="S767" s="82" t="str">
        <f t="shared" si="116"/>
        <v xml:space="preserve"> </v>
      </c>
      <c r="T767" s="84" t="str">
        <f t="shared" si="117"/>
        <v xml:space="preserve"> </v>
      </c>
      <c r="U767" s="77"/>
      <c r="V767" s="78"/>
      <c r="Z767" s="80"/>
      <c r="AA767" s="80"/>
      <c r="AB767" s="80"/>
    </row>
    <row r="768" spans="1:28" s="79" customFormat="1" ht="15" customHeight="1" x14ac:dyDescent="0.2">
      <c r="A768" s="46"/>
      <c r="B768" s="47"/>
      <c r="C768" s="48"/>
      <c r="D768" s="48"/>
      <c r="E768" s="58"/>
      <c r="F768" s="49"/>
      <c r="G768" s="94" t="str">
        <f t="shared" si="110"/>
        <v xml:space="preserve"> </v>
      </c>
      <c r="H768" s="88" t="str">
        <f t="shared" si="111"/>
        <v xml:space="preserve"> </v>
      </c>
      <c r="I768" s="90"/>
      <c r="J768" s="81"/>
      <c r="K768" s="51"/>
      <c r="L768" s="96" t="str">
        <f t="shared" si="118"/>
        <v xml:space="preserve"> </v>
      </c>
      <c r="M768" s="64" t="str">
        <f>IF(E768=0," ",IF(D768="Hayır",VLOOKUP(H768,Katsayı!$A$1:$B$197,2),IF(D768="Evet",VLOOKUP(H768,Katsayı!$A$199:$B$235,2),0)))</f>
        <v xml:space="preserve"> </v>
      </c>
      <c r="N768" s="82" t="str">
        <f t="shared" si="112"/>
        <v xml:space="preserve"> </v>
      </c>
      <c r="O768" s="83" t="str">
        <f t="shared" si="113"/>
        <v xml:space="preserve"> </v>
      </c>
      <c r="P768" s="83" t="str">
        <f t="shared" si="119"/>
        <v xml:space="preserve"> </v>
      </c>
      <c r="Q768" s="83" t="str">
        <f t="shared" si="114"/>
        <v xml:space="preserve"> </v>
      </c>
      <c r="R768" s="82" t="str">
        <f t="shared" si="115"/>
        <v xml:space="preserve"> </v>
      </c>
      <c r="S768" s="82" t="str">
        <f t="shared" si="116"/>
        <v xml:space="preserve"> </v>
      </c>
      <c r="T768" s="84" t="str">
        <f t="shared" si="117"/>
        <v xml:space="preserve"> </v>
      </c>
      <c r="U768" s="77"/>
      <c r="V768" s="78"/>
      <c r="Z768" s="80"/>
      <c r="AA768" s="80"/>
      <c r="AB768" s="80"/>
    </row>
    <row r="769" spans="1:28" s="79" customFormat="1" ht="15" customHeight="1" x14ac:dyDescent="0.2">
      <c r="A769" s="46"/>
      <c r="B769" s="47"/>
      <c r="C769" s="48"/>
      <c r="D769" s="48"/>
      <c r="E769" s="58"/>
      <c r="F769" s="49"/>
      <c r="G769" s="94" t="str">
        <f t="shared" si="110"/>
        <v xml:space="preserve"> </v>
      </c>
      <c r="H769" s="88" t="str">
        <f t="shared" si="111"/>
        <v xml:space="preserve"> </v>
      </c>
      <c r="I769" s="90"/>
      <c r="J769" s="81"/>
      <c r="K769" s="51"/>
      <c r="L769" s="96" t="str">
        <f t="shared" si="118"/>
        <v xml:space="preserve"> </v>
      </c>
      <c r="M769" s="64" t="str">
        <f>IF(E769=0," ",IF(D769="Hayır",VLOOKUP(H769,Katsayı!$A$1:$B$197,2),IF(D769="Evet",VLOOKUP(H769,Katsayı!$A$199:$B$235,2),0)))</f>
        <v xml:space="preserve"> </v>
      </c>
      <c r="N769" s="82" t="str">
        <f t="shared" si="112"/>
        <v xml:space="preserve"> </v>
      </c>
      <c r="O769" s="83" t="str">
        <f t="shared" si="113"/>
        <v xml:space="preserve"> </v>
      </c>
      <c r="P769" s="83" t="str">
        <f t="shared" si="119"/>
        <v xml:space="preserve"> </v>
      </c>
      <c r="Q769" s="83" t="str">
        <f t="shared" si="114"/>
        <v xml:space="preserve"> </v>
      </c>
      <c r="R769" s="82" t="str">
        <f t="shared" si="115"/>
        <v xml:space="preserve"> </v>
      </c>
      <c r="S769" s="82" t="str">
        <f t="shared" si="116"/>
        <v xml:space="preserve"> </v>
      </c>
      <c r="T769" s="84" t="str">
        <f t="shared" si="117"/>
        <v xml:space="preserve"> </v>
      </c>
      <c r="U769" s="77"/>
      <c r="V769" s="78"/>
      <c r="Z769" s="80"/>
      <c r="AA769" s="80"/>
      <c r="AB769" s="80"/>
    </row>
    <row r="770" spans="1:28" s="79" customFormat="1" ht="15" customHeight="1" x14ac:dyDescent="0.2">
      <c r="A770" s="46"/>
      <c r="B770" s="47"/>
      <c r="C770" s="48"/>
      <c r="D770" s="48"/>
      <c r="E770" s="58"/>
      <c r="F770" s="49"/>
      <c r="G770" s="94" t="str">
        <f t="shared" si="110"/>
        <v xml:space="preserve"> </v>
      </c>
      <c r="H770" s="88" t="str">
        <f t="shared" si="111"/>
        <v xml:space="preserve"> </v>
      </c>
      <c r="I770" s="90"/>
      <c r="J770" s="81"/>
      <c r="K770" s="51"/>
      <c r="L770" s="96" t="str">
        <f t="shared" si="118"/>
        <v xml:space="preserve"> </v>
      </c>
      <c r="M770" s="64" t="str">
        <f>IF(E770=0," ",IF(D770="Hayır",VLOOKUP(H770,Katsayı!$A$1:$B$197,2),IF(D770="Evet",VLOOKUP(H770,Katsayı!$A$199:$B$235,2),0)))</f>
        <v xml:space="preserve"> </v>
      </c>
      <c r="N770" s="82" t="str">
        <f t="shared" si="112"/>
        <v xml:space="preserve"> </v>
      </c>
      <c r="O770" s="83" t="str">
        <f t="shared" si="113"/>
        <v xml:space="preserve"> </v>
      </c>
      <c r="P770" s="83" t="str">
        <f t="shared" si="119"/>
        <v xml:space="preserve"> </v>
      </c>
      <c r="Q770" s="83" t="str">
        <f t="shared" si="114"/>
        <v xml:space="preserve"> </v>
      </c>
      <c r="R770" s="82" t="str">
        <f t="shared" si="115"/>
        <v xml:space="preserve"> </v>
      </c>
      <c r="S770" s="82" t="str">
        <f t="shared" si="116"/>
        <v xml:space="preserve"> </v>
      </c>
      <c r="T770" s="84" t="str">
        <f t="shared" si="117"/>
        <v xml:space="preserve"> </v>
      </c>
      <c r="U770" s="77"/>
      <c r="V770" s="78"/>
      <c r="Z770" s="80"/>
      <c r="AA770" s="80"/>
      <c r="AB770" s="80"/>
    </row>
    <row r="771" spans="1:28" s="79" customFormat="1" ht="15" customHeight="1" x14ac:dyDescent="0.2">
      <c r="A771" s="46"/>
      <c r="B771" s="47"/>
      <c r="C771" s="48"/>
      <c r="D771" s="48"/>
      <c r="E771" s="58"/>
      <c r="F771" s="49"/>
      <c r="G771" s="94" t="str">
        <f t="shared" si="110"/>
        <v xml:space="preserve"> </v>
      </c>
      <c r="H771" s="88" t="str">
        <f t="shared" si="111"/>
        <v xml:space="preserve"> </v>
      </c>
      <c r="I771" s="90"/>
      <c r="J771" s="81"/>
      <c r="K771" s="51"/>
      <c r="L771" s="96" t="str">
        <f t="shared" si="118"/>
        <v xml:space="preserve"> </v>
      </c>
      <c r="M771" s="64" t="str">
        <f>IF(E771=0," ",IF(D771="Hayır",VLOOKUP(H771,Katsayı!$A$1:$B$197,2),IF(D771="Evet",VLOOKUP(H771,Katsayı!$A$199:$B$235,2),0)))</f>
        <v xml:space="preserve"> </v>
      </c>
      <c r="N771" s="82" t="str">
        <f t="shared" si="112"/>
        <v xml:space="preserve"> </v>
      </c>
      <c r="O771" s="83" t="str">
        <f t="shared" si="113"/>
        <v xml:space="preserve"> </v>
      </c>
      <c r="P771" s="83" t="str">
        <f t="shared" si="119"/>
        <v xml:space="preserve"> </v>
      </c>
      <c r="Q771" s="83" t="str">
        <f t="shared" si="114"/>
        <v xml:space="preserve"> </v>
      </c>
      <c r="R771" s="82" t="str">
        <f t="shared" si="115"/>
        <v xml:space="preserve"> </v>
      </c>
      <c r="S771" s="82" t="str">
        <f t="shared" si="116"/>
        <v xml:space="preserve"> </v>
      </c>
      <c r="T771" s="84" t="str">
        <f t="shared" si="117"/>
        <v xml:space="preserve"> </v>
      </c>
      <c r="U771" s="77"/>
      <c r="V771" s="78"/>
      <c r="Z771" s="80"/>
      <c r="AA771" s="80"/>
      <c r="AB771" s="80"/>
    </row>
    <row r="772" spans="1:28" s="79" customFormat="1" ht="15" customHeight="1" x14ac:dyDescent="0.2">
      <c r="A772" s="46"/>
      <c r="B772" s="47"/>
      <c r="C772" s="48"/>
      <c r="D772" s="48"/>
      <c r="E772" s="58"/>
      <c r="F772" s="50"/>
      <c r="G772" s="94" t="str">
        <f t="shared" si="110"/>
        <v xml:space="preserve"> </v>
      </c>
      <c r="H772" s="88" t="str">
        <f t="shared" si="111"/>
        <v xml:space="preserve"> </v>
      </c>
      <c r="I772" s="90"/>
      <c r="J772" s="81"/>
      <c r="K772" s="51"/>
      <c r="L772" s="96" t="str">
        <f t="shared" si="118"/>
        <v xml:space="preserve"> </v>
      </c>
      <c r="M772" s="64" t="str">
        <f>IF(E772=0," ",IF(D772="Hayır",VLOOKUP(H772,Katsayı!$A$1:$B$197,2),IF(D772="Evet",VLOOKUP(H772,Katsayı!$A$199:$B$235,2),0)))</f>
        <v xml:space="preserve"> </v>
      </c>
      <c r="N772" s="82" t="str">
        <f t="shared" si="112"/>
        <v xml:space="preserve"> </v>
      </c>
      <c r="O772" s="83" t="str">
        <f t="shared" si="113"/>
        <v xml:space="preserve"> </v>
      </c>
      <c r="P772" s="83" t="str">
        <f t="shared" si="119"/>
        <v xml:space="preserve"> </v>
      </c>
      <c r="Q772" s="83" t="str">
        <f t="shared" si="114"/>
        <v xml:space="preserve"> </v>
      </c>
      <c r="R772" s="82" t="str">
        <f t="shared" si="115"/>
        <v xml:space="preserve"> </v>
      </c>
      <c r="S772" s="82" t="str">
        <f t="shared" si="116"/>
        <v xml:space="preserve"> </v>
      </c>
      <c r="T772" s="84" t="str">
        <f t="shared" si="117"/>
        <v xml:space="preserve"> </v>
      </c>
      <c r="U772" s="77"/>
      <c r="V772" s="78"/>
      <c r="Z772" s="80"/>
      <c r="AA772" s="80"/>
      <c r="AB772" s="80"/>
    </row>
    <row r="773" spans="1:28" s="79" customFormat="1" ht="15" customHeight="1" x14ac:dyDescent="0.2">
      <c r="A773" s="46"/>
      <c r="B773" s="47"/>
      <c r="C773" s="48"/>
      <c r="D773" s="48"/>
      <c r="E773" s="58"/>
      <c r="F773" s="50"/>
      <c r="G773" s="94" t="str">
        <f t="shared" si="110"/>
        <v xml:space="preserve"> </v>
      </c>
      <c r="H773" s="88" t="str">
        <f t="shared" si="111"/>
        <v xml:space="preserve"> </v>
      </c>
      <c r="I773" s="90"/>
      <c r="J773" s="81"/>
      <c r="K773" s="51"/>
      <c r="L773" s="96" t="str">
        <f t="shared" si="118"/>
        <v xml:space="preserve"> </v>
      </c>
      <c r="M773" s="64" t="str">
        <f>IF(E773=0," ",IF(D773="Hayır",VLOOKUP(H773,Katsayı!$A$1:$B$197,2),IF(D773="Evet",VLOOKUP(H773,Katsayı!$A$199:$B$235,2),0)))</f>
        <v xml:space="preserve"> </v>
      </c>
      <c r="N773" s="82" t="str">
        <f t="shared" si="112"/>
        <v xml:space="preserve"> </v>
      </c>
      <c r="O773" s="83" t="str">
        <f t="shared" si="113"/>
        <v xml:space="preserve"> </v>
      </c>
      <c r="P773" s="83" t="str">
        <f t="shared" si="119"/>
        <v xml:space="preserve"> </v>
      </c>
      <c r="Q773" s="83" t="str">
        <f t="shared" si="114"/>
        <v xml:space="preserve"> </v>
      </c>
      <c r="R773" s="82" t="str">
        <f t="shared" si="115"/>
        <v xml:space="preserve"> </v>
      </c>
      <c r="S773" s="82" t="str">
        <f t="shared" si="116"/>
        <v xml:space="preserve"> </v>
      </c>
      <c r="T773" s="84" t="str">
        <f t="shared" si="117"/>
        <v xml:space="preserve"> </v>
      </c>
      <c r="U773" s="77"/>
      <c r="V773" s="78"/>
      <c r="Z773" s="80"/>
      <c r="AA773" s="80"/>
      <c r="AB773" s="80"/>
    </row>
    <row r="774" spans="1:28" s="79" customFormat="1" ht="15" customHeight="1" x14ac:dyDescent="0.2">
      <c r="A774" s="46"/>
      <c r="B774" s="47"/>
      <c r="C774" s="48"/>
      <c r="D774" s="48"/>
      <c r="E774" s="58"/>
      <c r="F774" s="50"/>
      <c r="G774" s="94" t="str">
        <f t="shared" si="110"/>
        <v xml:space="preserve"> </v>
      </c>
      <c r="H774" s="88" t="str">
        <f t="shared" si="111"/>
        <v xml:space="preserve"> </v>
      </c>
      <c r="I774" s="90"/>
      <c r="J774" s="81"/>
      <c r="K774" s="51"/>
      <c r="L774" s="96" t="str">
        <f t="shared" si="118"/>
        <v xml:space="preserve"> </v>
      </c>
      <c r="M774" s="64" t="str">
        <f>IF(E774=0," ",IF(D774="Hayır",VLOOKUP(H774,Katsayı!$A$1:$B$197,2),IF(D774="Evet",VLOOKUP(H774,Katsayı!$A$199:$B$235,2),0)))</f>
        <v xml:space="preserve"> </v>
      </c>
      <c r="N774" s="82" t="str">
        <f t="shared" si="112"/>
        <v xml:space="preserve"> </v>
      </c>
      <c r="O774" s="83" t="str">
        <f t="shared" si="113"/>
        <v xml:space="preserve"> </v>
      </c>
      <c r="P774" s="83" t="str">
        <f t="shared" si="119"/>
        <v xml:space="preserve"> </v>
      </c>
      <c r="Q774" s="83" t="str">
        <f t="shared" si="114"/>
        <v xml:space="preserve"> </v>
      </c>
      <c r="R774" s="82" t="str">
        <f t="shared" si="115"/>
        <v xml:space="preserve"> </v>
      </c>
      <c r="S774" s="82" t="str">
        <f t="shared" si="116"/>
        <v xml:space="preserve"> </v>
      </c>
      <c r="T774" s="84" t="str">
        <f t="shared" si="117"/>
        <v xml:space="preserve"> </v>
      </c>
      <c r="U774" s="77"/>
      <c r="V774" s="78"/>
      <c r="Z774" s="80"/>
      <c r="AA774" s="80"/>
      <c r="AB774" s="80"/>
    </row>
    <row r="775" spans="1:28" s="79" customFormat="1" ht="15" customHeight="1" x14ac:dyDescent="0.2">
      <c r="A775" s="46"/>
      <c r="B775" s="47"/>
      <c r="C775" s="48"/>
      <c r="D775" s="48"/>
      <c r="E775" s="58"/>
      <c r="F775" s="50"/>
      <c r="G775" s="94" t="str">
        <f t="shared" ref="G775:G838" si="120">IF(E775&gt;0,IF(AND(MONTH(E775)=1,DAY(E775)&gt;=27),E775+28,IF(AND(MONTH(E775)=1,DAY(E775)=1),E775+31,IF(AND(MONTH(E775)=3,DAY(E775)=1),E775+31,IF(AND(MONTH(E775)=5,DAY(E775)=1),E775+31,IF(AND(MONTH(E775)=7,DAY(E775)=1),E775+31,IF(AND(MONTH(E775)=8,DAY(E775)=1),E775+31,IF(AND(MONTH(E775)=10,DAY(E775)=1),E775+31,IF(AND(MONTH(E775)=12,DAY(E775)=1),E775+31,IF(DAY(E775)=31,E775+30,E775+31)))))))))," ")</f>
        <v xml:space="preserve"> </v>
      </c>
      <c r="H775" s="88" t="str">
        <f t="shared" ref="H775:H838" si="121">IF(E775&gt;0,IF(D775="Evet",43221,IF(E775&lt;=38352,38352+30,IF(E775&gt;44316,44346,G775)))," ")</f>
        <v xml:space="preserve"> </v>
      </c>
      <c r="I775" s="90"/>
      <c r="J775" s="81"/>
      <c r="K775" s="51"/>
      <c r="L775" s="96" t="str">
        <f t="shared" si="118"/>
        <v xml:space="preserve"> </v>
      </c>
      <c r="M775" s="64" t="str">
        <f>IF(E775=0," ",IF(D775="Hayır",VLOOKUP(H775,Katsayı!$A$1:$B$197,2),IF(D775="Evet",VLOOKUP(H775,Katsayı!$A$199:$B$235,2),0)))</f>
        <v xml:space="preserve"> </v>
      </c>
      <c r="N775" s="82" t="str">
        <f t="shared" ref="N775:N838" si="122">IF(E775=0," ",J775*M775)</f>
        <v xml:space="preserve"> </v>
      </c>
      <c r="O775" s="83" t="str">
        <f t="shared" ref="O775:O838" si="123">IF(J775&lt;=0," ",IF(N775&lt;=0," ",K775*M775))</f>
        <v xml:space="preserve"> </v>
      </c>
      <c r="P775" s="83" t="str">
        <f t="shared" si="119"/>
        <v xml:space="preserve"> </v>
      </c>
      <c r="Q775" s="83" t="str">
        <f t="shared" ref="Q775:Q838" si="124">IF(E775=0," ",N775-J775)</f>
        <v xml:space="preserve"> </v>
      </c>
      <c r="R775" s="82" t="str">
        <f t="shared" ref="R775:R838" si="125">IF(K775=0," ",O775-K775)</f>
        <v xml:space="preserve"> </v>
      </c>
      <c r="S775" s="82" t="str">
        <f t="shared" ref="S775:S838" si="126">IF(J775&lt;=0," ",IF(R775=" ",Q775,Q775-R775))</f>
        <v xml:space="preserve"> </v>
      </c>
      <c r="T775" s="84" t="str">
        <f t="shared" ref="T775:T838" si="127">IF(J775&gt;0,S775*0.02," ")</f>
        <v xml:space="preserve"> </v>
      </c>
      <c r="U775" s="77"/>
      <c r="V775" s="78"/>
      <c r="Z775" s="80"/>
      <c r="AA775" s="80"/>
      <c r="AB775" s="80"/>
    </row>
    <row r="776" spans="1:28" s="79" customFormat="1" ht="15" customHeight="1" x14ac:dyDescent="0.2">
      <c r="A776" s="46"/>
      <c r="B776" s="47"/>
      <c r="C776" s="48"/>
      <c r="D776" s="48"/>
      <c r="E776" s="58"/>
      <c r="F776" s="50"/>
      <c r="G776" s="94" t="str">
        <f t="shared" si="120"/>
        <v xml:space="preserve"> </v>
      </c>
      <c r="H776" s="88" t="str">
        <f t="shared" si="121"/>
        <v xml:space="preserve"> </v>
      </c>
      <c r="I776" s="90"/>
      <c r="J776" s="81"/>
      <c r="K776" s="51"/>
      <c r="L776" s="96" t="str">
        <f t="shared" si="118"/>
        <v xml:space="preserve"> </v>
      </c>
      <c r="M776" s="64" t="str">
        <f>IF(E776=0," ",IF(D776="Hayır",VLOOKUP(H776,Katsayı!$A$1:$B$197,2),IF(D776="Evet",VLOOKUP(H776,Katsayı!$A$199:$B$235,2),0)))</f>
        <v xml:space="preserve"> </v>
      </c>
      <c r="N776" s="82" t="str">
        <f t="shared" si="122"/>
        <v xml:space="preserve"> </v>
      </c>
      <c r="O776" s="83" t="str">
        <f t="shared" si="123"/>
        <v xml:space="preserve"> </v>
      </c>
      <c r="P776" s="83" t="str">
        <f t="shared" si="119"/>
        <v xml:space="preserve"> </v>
      </c>
      <c r="Q776" s="83" t="str">
        <f t="shared" si="124"/>
        <v xml:space="preserve"> </v>
      </c>
      <c r="R776" s="82" t="str">
        <f t="shared" si="125"/>
        <v xml:space="preserve"> </v>
      </c>
      <c r="S776" s="82" t="str">
        <f t="shared" si="126"/>
        <v xml:space="preserve"> </v>
      </c>
      <c r="T776" s="84" t="str">
        <f t="shared" si="127"/>
        <v xml:space="preserve"> </v>
      </c>
      <c r="U776" s="77"/>
      <c r="V776" s="78"/>
      <c r="Z776" s="80"/>
      <c r="AA776" s="80"/>
      <c r="AB776" s="80"/>
    </row>
    <row r="777" spans="1:28" s="79" customFormat="1" ht="15" customHeight="1" x14ac:dyDescent="0.2">
      <c r="A777" s="46"/>
      <c r="B777" s="47"/>
      <c r="C777" s="48"/>
      <c r="D777" s="48"/>
      <c r="E777" s="58"/>
      <c r="F777" s="50"/>
      <c r="G777" s="94" t="str">
        <f t="shared" si="120"/>
        <v xml:space="preserve"> </v>
      </c>
      <c r="H777" s="88" t="str">
        <f t="shared" si="121"/>
        <v xml:space="preserve"> </v>
      </c>
      <c r="I777" s="90"/>
      <c r="J777" s="81"/>
      <c r="K777" s="51"/>
      <c r="L777" s="96" t="str">
        <f t="shared" ref="L777:L840" si="128">IF(J777&gt;0,J777-K777," ")</f>
        <v xml:space="preserve"> </v>
      </c>
      <c r="M777" s="64" t="str">
        <f>IF(E777=0," ",IF(D777="Hayır",VLOOKUP(H777,Katsayı!$A$1:$B$197,2),IF(D777="Evet",VLOOKUP(H777,Katsayı!$A$199:$B$235,2),0)))</f>
        <v xml:space="preserve"> </v>
      </c>
      <c r="N777" s="82" t="str">
        <f t="shared" si="122"/>
        <v xml:space="preserve"> </v>
      </c>
      <c r="O777" s="83" t="str">
        <f t="shared" si="123"/>
        <v xml:space="preserve"> </v>
      </c>
      <c r="P777" s="83" t="str">
        <f t="shared" ref="P777:P840" si="129">IF(J777&gt;0,N777-O777," ")</f>
        <v xml:space="preserve"> </v>
      </c>
      <c r="Q777" s="83" t="str">
        <f t="shared" si="124"/>
        <v xml:space="preserve"> </v>
      </c>
      <c r="R777" s="82" t="str">
        <f t="shared" si="125"/>
        <v xml:space="preserve"> </v>
      </c>
      <c r="S777" s="82" t="str">
        <f t="shared" si="126"/>
        <v xml:space="preserve"> </v>
      </c>
      <c r="T777" s="84" t="str">
        <f t="shared" si="127"/>
        <v xml:space="preserve"> </v>
      </c>
      <c r="U777" s="77"/>
      <c r="V777" s="78"/>
      <c r="Z777" s="80"/>
      <c r="AA777" s="80"/>
      <c r="AB777" s="80"/>
    </row>
    <row r="778" spans="1:28" s="79" customFormat="1" ht="15" customHeight="1" x14ac:dyDescent="0.2">
      <c r="A778" s="46"/>
      <c r="B778" s="47"/>
      <c r="C778" s="48"/>
      <c r="D778" s="48"/>
      <c r="E778" s="58"/>
      <c r="F778" s="50"/>
      <c r="G778" s="94" t="str">
        <f t="shared" si="120"/>
        <v xml:space="preserve"> </v>
      </c>
      <c r="H778" s="88" t="str">
        <f t="shared" si="121"/>
        <v xml:space="preserve"> </v>
      </c>
      <c r="I778" s="90"/>
      <c r="J778" s="81"/>
      <c r="K778" s="51"/>
      <c r="L778" s="96" t="str">
        <f t="shared" si="128"/>
        <v xml:space="preserve"> </v>
      </c>
      <c r="M778" s="64" t="str">
        <f>IF(E778=0," ",IF(D778="Hayır",VLOOKUP(H778,Katsayı!$A$1:$B$197,2),IF(D778="Evet",VLOOKUP(H778,Katsayı!$A$199:$B$235,2),0)))</f>
        <v xml:space="preserve"> </v>
      </c>
      <c r="N778" s="82" t="str">
        <f t="shared" si="122"/>
        <v xml:space="preserve"> </v>
      </c>
      <c r="O778" s="83" t="str">
        <f t="shared" si="123"/>
        <v xml:space="preserve"> </v>
      </c>
      <c r="P778" s="83" t="str">
        <f t="shared" si="129"/>
        <v xml:space="preserve"> </v>
      </c>
      <c r="Q778" s="83" t="str">
        <f t="shared" si="124"/>
        <v xml:space="preserve"> </v>
      </c>
      <c r="R778" s="82" t="str">
        <f t="shared" si="125"/>
        <v xml:space="preserve"> </v>
      </c>
      <c r="S778" s="82" t="str">
        <f t="shared" si="126"/>
        <v xml:space="preserve"> </v>
      </c>
      <c r="T778" s="84" t="str">
        <f t="shared" si="127"/>
        <v xml:space="preserve"> </v>
      </c>
      <c r="U778" s="77"/>
      <c r="V778" s="78"/>
      <c r="Z778" s="80"/>
      <c r="AA778" s="80"/>
      <c r="AB778" s="80"/>
    </row>
    <row r="779" spans="1:28" s="79" customFormat="1" ht="15" customHeight="1" x14ac:dyDescent="0.2">
      <c r="A779" s="46"/>
      <c r="B779" s="47"/>
      <c r="C779" s="48"/>
      <c r="D779" s="48"/>
      <c r="E779" s="58"/>
      <c r="F779" s="50"/>
      <c r="G779" s="94" t="str">
        <f t="shared" si="120"/>
        <v xml:space="preserve"> </v>
      </c>
      <c r="H779" s="88" t="str">
        <f t="shared" si="121"/>
        <v xml:space="preserve"> </v>
      </c>
      <c r="I779" s="90"/>
      <c r="J779" s="81"/>
      <c r="K779" s="51"/>
      <c r="L779" s="96" t="str">
        <f t="shared" si="128"/>
        <v xml:space="preserve"> </v>
      </c>
      <c r="M779" s="64" t="str">
        <f>IF(E779=0," ",IF(D779="Hayır",VLOOKUP(H779,Katsayı!$A$1:$B$197,2),IF(D779="Evet",VLOOKUP(H779,Katsayı!$A$199:$B$235,2),0)))</f>
        <v xml:space="preserve"> </v>
      </c>
      <c r="N779" s="82" t="str">
        <f t="shared" si="122"/>
        <v xml:space="preserve"> </v>
      </c>
      <c r="O779" s="83" t="str">
        <f t="shared" si="123"/>
        <v xml:space="preserve"> </v>
      </c>
      <c r="P779" s="83" t="str">
        <f t="shared" si="129"/>
        <v xml:space="preserve"> </v>
      </c>
      <c r="Q779" s="83" t="str">
        <f t="shared" si="124"/>
        <v xml:space="preserve"> </v>
      </c>
      <c r="R779" s="82" t="str">
        <f t="shared" si="125"/>
        <v xml:space="preserve"> </v>
      </c>
      <c r="S779" s="82" t="str">
        <f t="shared" si="126"/>
        <v xml:space="preserve"> </v>
      </c>
      <c r="T779" s="84" t="str">
        <f t="shared" si="127"/>
        <v xml:space="preserve"> </v>
      </c>
      <c r="U779" s="77"/>
      <c r="V779" s="78"/>
      <c r="Z779" s="80"/>
      <c r="AA779" s="80"/>
      <c r="AB779" s="80"/>
    </row>
    <row r="780" spans="1:28" s="79" customFormat="1" ht="15" customHeight="1" x14ac:dyDescent="0.2">
      <c r="A780" s="46"/>
      <c r="B780" s="47"/>
      <c r="C780" s="48"/>
      <c r="D780" s="48"/>
      <c r="E780" s="58"/>
      <c r="F780" s="50"/>
      <c r="G780" s="94" t="str">
        <f t="shared" si="120"/>
        <v xml:space="preserve"> </v>
      </c>
      <c r="H780" s="88" t="str">
        <f t="shared" si="121"/>
        <v xml:space="preserve"> </v>
      </c>
      <c r="I780" s="90"/>
      <c r="J780" s="81"/>
      <c r="K780" s="51"/>
      <c r="L780" s="96" t="str">
        <f t="shared" si="128"/>
        <v xml:space="preserve"> </v>
      </c>
      <c r="M780" s="64" t="str">
        <f>IF(E780=0," ",IF(D780="Hayır",VLOOKUP(H780,Katsayı!$A$1:$B$197,2),IF(D780="Evet",VLOOKUP(H780,Katsayı!$A$199:$B$235,2),0)))</f>
        <v xml:space="preserve"> </v>
      </c>
      <c r="N780" s="82" t="str">
        <f t="shared" si="122"/>
        <v xml:space="preserve"> </v>
      </c>
      <c r="O780" s="83" t="str">
        <f t="shared" si="123"/>
        <v xml:space="preserve"> </v>
      </c>
      <c r="P780" s="83" t="str">
        <f t="shared" si="129"/>
        <v xml:space="preserve"> </v>
      </c>
      <c r="Q780" s="83" t="str">
        <f t="shared" si="124"/>
        <v xml:space="preserve"> </v>
      </c>
      <c r="R780" s="82" t="str">
        <f t="shared" si="125"/>
        <v xml:space="preserve"> </v>
      </c>
      <c r="S780" s="82" t="str">
        <f t="shared" si="126"/>
        <v xml:space="preserve"> </v>
      </c>
      <c r="T780" s="84" t="str">
        <f t="shared" si="127"/>
        <v xml:space="preserve"> </v>
      </c>
      <c r="U780" s="77"/>
      <c r="V780" s="78"/>
      <c r="Z780" s="80"/>
      <c r="AA780" s="80"/>
      <c r="AB780" s="80"/>
    </row>
    <row r="781" spans="1:28" s="79" customFormat="1" ht="15" customHeight="1" x14ac:dyDescent="0.2">
      <c r="A781" s="46"/>
      <c r="B781" s="47"/>
      <c r="C781" s="48"/>
      <c r="D781" s="48"/>
      <c r="E781" s="58"/>
      <c r="F781" s="50"/>
      <c r="G781" s="94" t="str">
        <f t="shared" si="120"/>
        <v xml:space="preserve"> </v>
      </c>
      <c r="H781" s="88" t="str">
        <f t="shared" si="121"/>
        <v xml:space="preserve"> </v>
      </c>
      <c r="I781" s="90"/>
      <c r="J781" s="81"/>
      <c r="K781" s="51"/>
      <c r="L781" s="96" t="str">
        <f t="shared" si="128"/>
        <v xml:space="preserve"> </v>
      </c>
      <c r="M781" s="64" t="str">
        <f>IF(E781=0," ",IF(D781="Hayır",VLOOKUP(H781,Katsayı!$A$1:$B$197,2),IF(D781="Evet",VLOOKUP(H781,Katsayı!$A$199:$B$235,2),0)))</f>
        <v xml:space="preserve"> </v>
      </c>
      <c r="N781" s="82" t="str">
        <f t="shared" si="122"/>
        <v xml:space="preserve"> </v>
      </c>
      <c r="O781" s="83" t="str">
        <f t="shared" si="123"/>
        <v xml:space="preserve"> </v>
      </c>
      <c r="P781" s="83" t="str">
        <f t="shared" si="129"/>
        <v xml:space="preserve"> </v>
      </c>
      <c r="Q781" s="83" t="str">
        <f t="shared" si="124"/>
        <v xml:space="preserve"> </v>
      </c>
      <c r="R781" s="82" t="str">
        <f t="shared" si="125"/>
        <v xml:space="preserve"> </v>
      </c>
      <c r="S781" s="82" t="str">
        <f t="shared" si="126"/>
        <v xml:space="preserve"> </v>
      </c>
      <c r="T781" s="84" t="str">
        <f t="shared" si="127"/>
        <v xml:space="preserve"> </v>
      </c>
      <c r="U781" s="77"/>
      <c r="V781" s="78"/>
      <c r="Z781" s="80"/>
      <c r="AA781" s="80"/>
      <c r="AB781" s="80"/>
    </row>
    <row r="782" spans="1:28" s="79" customFormat="1" ht="15" customHeight="1" x14ac:dyDescent="0.2">
      <c r="A782" s="46"/>
      <c r="B782" s="47"/>
      <c r="C782" s="48"/>
      <c r="D782" s="48"/>
      <c r="E782" s="58"/>
      <c r="F782" s="50"/>
      <c r="G782" s="94" t="str">
        <f t="shared" si="120"/>
        <v xml:space="preserve"> </v>
      </c>
      <c r="H782" s="88" t="str">
        <f t="shared" si="121"/>
        <v xml:space="preserve"> </v>
      </c>
      <c r="I782" s="90"/>
      <c r="J782" s="81"/>
      <c r="K782" s="51"/>
      <c r="L782" s="96" t="str">
        <f t="shared" si="128"/>
        <v xml:space="preserve"> </v>
      </c>
      <c r="M782" s="64" t="str">
        <f>IF(E782=0," ",IF(D782="Hayır",VLOOKUP(H782,Katsayı!$A$1:$B$197,2),IF(D782="Evet",VLOOKUP(H782,Katsayı!$A$199:$B$235,2),0)))</f>
        <v xml:space="preserve"> </v>
      </c>
      <c r="N782" s="82" t="str">
        <f t="shared" si="122"/>
        <v xml:space="preserve"> </v>
      </c>
      <c r="O782" s="83" t="str">
        <f t="shared" si="123"/>
        <v xml:space="preserve"> </v>
      </c>
      <c r="P782" s="83" t="str">
        <f t="shared" si="129"/>
        <v xml:space="preserve"> </v>
      </c>
      <c r="Q782" s="83" t="str">
        <f t="shared" si="124"/>
        <v xml:space="preserve"> </v>
      </c>
      <c r="R782" s="82" t="str">
        <f t="shared" si="125"/>
        <v xml:space="preserve"> </v>
      </c>
      <c r="S782" s="82" t="str">
        <f t="shared" si="126"/>
        <v xml:space="preserve"> </v>
      </c>
      <c r="T782" s="84" t="str">
        <f t="shared" si="127"/>
        <v xml:space="preserve"> </v>
      </c>
      <c r="U782" s="77"/>
      <c r="V782" s="78"/>
      <c r="Z782" s="80"/>
      <c r="AA782" s="80"/>
      <c r="AB782" s="80"/>
    </row>
    <row r="783" spans="1:28" s="79" customFormat="1" ht="15" customHeight="1" x14ac:dyDescent="0.2">
      <c r="A783" s="46"/>
      <c r="B783" s="47"/>
      <c r="C783" s="48"/>
      <c r="D783" s="48"/>
      <c r="E783" s="58"/>
      <c r="F783" s="50"/>
      <c r="G783" s="94" t="str">
        <f t="shared" si="120"/>
        <v xml:space="preserve"> </v>
      </c>
      <c r="H783" s="88" t="str">
        <f t="shared" si="121"/>
        <v xml:space="preserve"> </v>
      </c>
      <c r="I783" s="90"/>
      <c r="J783" s="81"/>
      <c r="K783" s="51"/>
      <c r="L783" s="96" t="str">
        <f t="shared" si="128"/>
        <v xml:space="preserve"> </v>
      </c>
      <c r="M783" s="64" t="str">
        <f>IF(E783=0," ",IF(D783="Hayır",VLOOKUP(H783,Katsayı!$A$1:$B$197,2),IF(D783="Evet",VLOOKUP(H783,Katsayı!$A$199:$B$235,2),0)))</f>
        <v xml:space="preserve"> </v>
      </c>
      <c r="N783" s="82" t="str">
        <f t="shared" si="122"/>
        <v xml:space="preserve"> </v>
      </c>
      <c r="O783" s="83" t="str">
        <f t="shared" si="123"/>
        <v xml:space="preserve"> </v>
      </c>
      <c r="P783" s="83" t="str">
        <f t="shared" si="129"/>
        <v xml:space="preserve"> </v>
      </c>
      <c r="Q783" s="83" t="str">
        <f t="shared" si="124"/>
        <v xml:space="preserve"> </v>
      </c>
      <c r="R783" s="82" t="str">
        <f t="shared" si="125"/>
        <v xml:space="preserve"> </v>
      </c>
      <c r="S783" s="82" t="str">
        <f t="shared" si="126"/>
        <v xml:space="preserve"> </v>
      </c>
      <c r="T783" s="84" t="str">
        <f t="shared" si="127"/>
        <v xml:space="preserve"> </v>
      </c>
      <c r="U783" s="77"/>
      <c r="V783" s="78"/>
      <c r="Z783" s="80"/>
      <c r="AA783" s="80"/>
      <c r="AB783" s="80"/>
    </row>
    <row r="784" spans="1:28" s="79" customFormat="1" ht="15" customHeight="1" x14ac:dyDescent="0.2">
      <c r="A784" s="46"/>
      <c r="B784" s="47"/>
      <c r="C784" s="48"/>
      <c r="D784" s="48"/>
      <c r="E784" s="58"/>
      <c r="F784" s="50"/>
      <c r="G784" s="94" t="str">
        <f t="shared" si="120"/>
        <v xml:space="preserve"> </v>
      </c>
      <c r="H784" s="88" t="str">
        <f t="shared" si="121"/>
        <v xml:space="preserve"> </v>
      </c>
      <c r="I784" s="90"/>
      <c r="J784" s="81"/>
      <c r="K784" s="51"/>
      <c r="L784" s="96" t="str">
        <f t="shared" si="128"/>
        <v xml:space="preserve"> </v>
      </c>
      <c r="M784" s="64" t="str">
        <f>IF(E784=0," ",IF(D784="Hayır",VLOOKUP(H784,Katsayı!$A$1:$B$197,2),IF(D784="Evet",VLOOKUP(H784,Katsayı!$A$199:$B$235,2),0)))</f>
        <v xml:space="preserve"> </v>
      </c>
      <c r="N784" s="82" t="str">
        <f t="shared" si="122"/>
        <v xml:space="preserve"> </v>
      </c>
      <c r="O784" s="83" t="str">
        <f t="shared" si="123"/>
        <v xml:space="preserve"> </v>
      </c>
      <c r="P784" s="83" t="str">
        <f t="shared" si="129"/>
        <v xml:space="preserve"> </v>
      </c>
      <c r="Q784" s="83" t="str">
        <f t="shared" si="124"/>
        <v xml:space="preserve"> </v>
      </c>
      <c r="R784" s="82" t="str">
        <f t="shared" si="125"/>
        <v xml:space="preserve"> </v>
      </c>
      <c r="S784" s="82" t="str">
        <f t="shared" si="126"/>
        <v xml:space="preserve"> </v>
      </c>
      <c r="T784" s="84" t="str">
        <f t="shared" si="127"/>
        <v xml:space="preserve"> </v>
      </c>
      <c r="U784" s="77"/>
      <c r="V784" s="78"/>
      <c r="Z784" s="80"/>
      <c r="AA784" s="80"/>
      <c r="AB784" s="80"/>
    </row>
    <row r="785" spans="1:28" s="79" customFormat="1" ht="15" customHeight="1" x14ac:dyDescent="0.2">
      <c r="A785" s="46"/>
      <c r="B785" s="47"/>
      <c r="C785" s="48"/>
      <c r="D785" s="48"/>
      <c r="E785" s="58"/>
      <c r="F785" s="50"/>
      <c r="G785" s="94" t="str">
        <f t="shared" si="120"/>
        <v xml:space="preserve"> </v>
      </c>
      <c r="H785" s="88" t="str">
        <f t="shared" si="121"/>
        <v xml:space="preserve"> </v>
      </c>
      <c r="I785" s="90"/>
      <c r="J785" s="81"/>
      <c r="K785" s="51"/>
      <c r="L785" s="96" t="str">
        <f t="shared" si="128"/>
        <v xml:space="preserve"> </v>
      </c>
      <c r="M785" s="64" t="str">
        <f>IF(E785=0," ",IF(D785="Hayır",VLOOKUP(H785,Katsayı!$A$1:$B$197,2),IF(D785="Evet",VLOOKUP(H785,Katsayı!$A$199:$B$235,2),0)))</f>
        <v xml:space="preserve"> </v>
      </c>
      <c r="N785" s="82" t="str">
        <f t="shared" si="122"/>
        <v xml:space="preserve"> </v>
      </c>
      <c r="O785" s="83" t="str">
        <f t="shared" si="123"/>
        <v xml:space="preserve"> </v>
      </c>
      <c r="P785" s="83" t="str">
        <f t="shared" si="129"/>
        <v xml:space="preserve"> </v>
      </c>
      <c r="Q785" s="83" t="str">
        <f t="shared" si="124"/>
        <v xml:space="preserve"> </v>
      </c>
      <c r="R785" s="82" t="str">
        <f t="shared" si="125"/>
        <v xml:space="preserve"> </v>
      </c>
      <c r="S785" s="82" t="str">
        <f t="shared" si="126"/>
        <v xml:space="preserve"> </v>
      </c>
      <c r="T785" s="84" t="str">
        <f t="shared" si="127"/>
        <v xml:space="preserve"> </v>
      </c>
      <c r="U785" s="77"/>
      <c r="V785" s="78"/>
      <c r="Z785" s="80"/>
      <c r="AA785" s="80"/>
      <c r="AB785" s="80"/>
    </row>
    <row r="786" spans="1:28" s="79" customFormat="1" ht="15" customHeight="1" x14ac:dyDescent="0.2">
      <c r="A786" s="46"/>
      <c r="B786" s="47"/>
      <c r="C786" s="48"/>
      <c r="D786" s="48"/>
      <c r="E786" s="58"/>
      <c r="F786" s="49"/>
      <c r="G786" s="94" t="str">
        <f t="shared" si="120"/>
        <v xml:space="preserve"> </v>
      </c>
      <c r="H786" s="88" t="str">
        <f t="shared" si="121"/>
        <v xml:space="preserve"> </v>
      </c>
      <c r="I786" s="90"/>
      <c r="J786" s="81"/>
      <c r="K786" s="51"/>
      <c r="L786" s="96" t="str">
        <f t="shared" si="128"/>
        <v xml:space="preserve"> </v>
      </c>
      <c r="M786" s="64" t="str">
        <f>IF(E786=0," ",IF(D786="Hayır",VLOOKUP(H786,Katsayı!$A$1:$B$197,2),IF(D786="Evet",VLOOKUP(H786,Katsayı!$A$199:$B$235,2),0)))</f>
        <v xml:space="preserve"> </v>
      </c>
      <c r="N786" s="82" t="str">
        <f t="shared" si="122"/>
        <v xml:space="preserve"> </v>
      </c>
      <c r="O786" s="83" t="str">
        <f t="shared" si="123"/>
        <v xml:space="preserve"> </v>
      </c>
      <c r="P786" s="83" t="str">
        <f t="shared" si="129"/>
        <v xml:space="preserve"> </v>
      </c>
      <c r="Q786" s="83" t="str">
        <f t="shared" si="124"/>
        <v xml:space="preserve"> </v>
      </c>
      <c r="R786" s="82" t="str">
        <f t="shared" si="125"/>
        <v xml:space="preserve"> </v>
      </c>
      <c r="S786" s="82" t="str">
        <f t="shared" si="126"/>
        <v xml:space="preserve"> </v>
      </c>
      <c r="T786" s="84" t="str">
        <f t="shared" si="127"/>
        <v xml:space="preserve"> </v>
      </c>
      <c r="U786" s="77"/>
      <c r="V786" s="78"/>
      <c r="Z786" s="80"/>
      <c r="AA786" s="80"/>
      <c r="AB786" s="80"/>
    </row>
    <row r="787" spans="1:28" s="79" customFormat="1" ht="15" customHeight="1" x14ac:dyDescent="0.2">
      <c r="A787" s="46"/>
      <c r="B787" s="47"/>
      <c r="C787" s="48"/>
      <c r="D787" s="48"/>
      <c r="E787" s="58"/>
      <c r="F787" s="49"/>
      <c r="G787" s="94" t="str">
        <f t="shared" si="120"/>
        <v xml:space="preserve"> </v>
      </c>
      <c r="H787" s="88" t="str">
        <f t="shared" si="121"/>
        <v xml:space="preserve"> </v>
      </c>
      <c r="I787" s="90"/>
      <c r="J787" s="81"/>
      <c r="K787" s="51"/>
      <c r="L787" s="96" t="str">
        <f t="shared" si="128"/>
        <v xml:space="preserve"> </v>
      </c>
      <c r="M787" s="64" t="str">
        <f>IF(E787=0," ",IF(D787="Hayır",VLOOKUP(H787,Katsayı!$A$1:$B$197,2),IF(D787="Evet",VLOOKUP(H787,Katsayı!$A$199:$B$235,2),0)))</f>
        <v xml:space="preserve"> </v>
      </c>
      <c r="N787" s="82" t="str">
        <f t="shared" si="122"/>
        <v xml:space="preserve"> </v>
      </c>
      <c r="O787" s="83" t="str">
        <f t="shared" si="123"/>
        <v xml:space="preserve"> </v>
      </c>
      <c r="P787" s="83" t="str">
        <f t="shared" si="129"/>
        <v xml:space="preserve"> </v>
      </c>
      <c r="Q787" s="83" t="str">
        <f t="shared" si="124"/>
        <v xml:space="preserve"> </v>
      </c>
      <c r="R787" s="82" t="str">
        <f t="shared" si="125"/>
        <v xml:space="preserve"> </v>
      </c>
      <c r="S787" s="82" t="str">
        <f t="shared" si="126"/>
        <v xml:space="preserve"> </v>
      </c>
      <c r="T787" s="84" t="str">
        <f t="shared" si="127"/>
        <v xml:space="preserve"> </v>
      </c>
      <c r="U787" s="77"/>
      <c r="V787" s="78"/>
      <c r="Z787" s="80"/>
      <c r="AA787" s="80"/>
      <c r="AB787" s="80"/>
    </row>
    <row r="788" spans="1:28" s="79" customFormat="1" ht="15" customHeight="1" x14ac:dyDescent="0.2">
      <c r="A788" s="46"/>
      <c r="B788" s="85"/>
      <c r="C788" s="48"/>
      <c r="D788" s="48"/>
      <c r="E788" s="86"/>
      <c r="F788" s="49"/>
      <c r="G788" s="94" t="str">
        <f t="shared" si="120"/>
        <v xml:space="preserve"> </v>
      </c>
      <c r="H788" s="88" t="str">
        <f t="shared" si="121"/>
        <v xml:space="preserve"> </v>
      </c>
      <c r="I788" s="90"/>
      <c r="J788" s="87"/>
      <c r="K788" s="51"/>
      <c r="L788" s="96" t="str">
        <f t="shared" si="128"/>
        <v xml:space="preserve"> </v>
      </c>
      <c r="M788" s="64" t="str">
        <f>IF(E788=0," ",IF(D788="Hayır",VLOOKUP(H788,Katsayı!$A$1:$B$197,2),IF(D788="Evet",VLOOKUP(H788,Katsayı!$A$199:$B$235,2),0)))</f>
        <v xml:space="preserve"> </v>
      </c>
      <c r="N788" s="82" t="str">
        <f t="shared" si="122"/>
        <v xml:space="preserve"> </v>
      </c>
      <c r="O788" s="83" t="str">
        <f t="shared" si="123"/>
        <v xml:space="preserve"> </v>
      </c>
      <c r="P788" s="83" t="str">
        <f t="shared" si="129"/>
        <v xml:space="preserve"> </v>
      </c>
      <c r="Q788" s="83" t="str">
        <f t="shared" si="124"/>
        <v xml:space="preserve"> </v>
      </c>
      <c r="R788" s="82" t="str">
        <f t="shared" si="125"/>
        <v xml:space="preserve"> </v>
      </c>
      <c r="S788" s="82" t="str">
        <f t="shared" si="126"/>
        <v xml:space="preserve"> </v>
      </c>
      <c r="T788" s="84" t="str">
        <f t="shared" si="127"/>
        <v xml:space="preserve"> </v>
      </c>
      <c r="U788" s="77"/>
      <c r="V788" s="78"/>
      <c r="Z788" s="80"/>
      <c r="AA788" s="80"/>
      <c r="AB788" s="80"/>
    </row>
    <row r="789" spans="1:28" s="79" customFormat="1" ht="15" customHeight="1" x14ac:dyDescent="0.2">
      <c r="A789" s="46"/>
      <c r="B789" s="85"/>
      <c r="C789" s="48"/>
      <c r="D789" s="48"/>
      <c r="E789" s="86"/>
      <c r="F789" s="49"/>
      <c r="G789" s="94" t="str">
        <f t="shared" si="120"/>
        <v xml:space="preserve"> </v>
      </c>
      <c r="H789" s="88" t="str">
        <f t="shared" si="121"/>
        <v xml:space="preserve"> </v>
      </c>
      <c r="I789" s="90"/>
      <c r="J789" s="87"/>
      <c r="K789" s="51"/>
      <c r="L789" s="96" t="str">
        <f t="shared" si="128"/>
        <v xml:space="preserve"> </v>
      </c>
      <c r="M789" s="64" t="str">
        <f>IF(E789=0," ",IF(D789="Hayır",VLOOKUP(H789,Katsayı!$A$1:$B$197,2),IF(D789="Evet",VLOOKUP(H789,Katsayı!$A$199:$B$235,2),0)))</f>
        <v xml:space="preserve"> </v>
      </c>
      <c r="N789" s="82" t="str">
        <f t="shared" si="122"/>
        <v xml:space="preserve"> </v>
      </c>
      <c r="O789" s="83" t="str">
        <f t="shared" si="123"/>
        <v xml:space="preserve"> </v>
      </c>
      <c r="P789" s="83" t="str">
        <f t="shared" si="129"/>
        <v xml:space="preserve"> </v>
      </c>
      <c r="Q789" s="83" t="str">
        <f t="shared" si="124"/>
        <v xml:space="preserve"> </v>
      </c>
      <c r="R789" s="82" t="str">
        <f t="shared" si="125"/>
        <v xml:space="preserve"> </v>
      </c>
      <c r="S789" s="82" t="str">
        <f t="shared" si="126"/>
        <v xml:space="preserve"> </v>
      </c>
      <c r="T789" s="84" t="str">
        <f t="shared" si="127"/>
        <v xml:space="preserve"> </v>
      </c>
      <c r="U789" s="77"/>
      <c r="V789" s="78"/>
      <c r="Z789" s="80"/>
      <c r="AA789" s="80"/>
      <c r="AB789" s="80"/>
    </row>
    <row r="790" spans="1:28" s="79" customFormat="1" ht="15" customHeight="1" x14ac:dyDescent="0.2">
      <c r="A790" s="46"/>
      <c r="B790" s="85"/>
      <c r="C790" s="48"/>
      <c r="D790" s="48"/>
      <c r="E790" s="86"/>
      <c r="F790" s="49"/>
      <c r="G790" s="94" t="str">
        <f t="shared" si="120"/>
        <v xml:space="preserve"> </v>
      </c>
      <c r="H790" s="88" t="str">
        <f t="shared" si="121"/>
        <v xml:space="preserve"> </v>
      </c>
      <c r="I790" s="90"/>
      <c r="J790" s="87"/>
      <c r="K790" s="51"/>
      <c r="L790" s="96" t="str">
        <f t="shared" si="128"/>
        <v xml:space="preserve"> </v>
      </c>
      <c r="M790" s="64" t="str">
        <f>IF(E790=0," ",IF(D790="Hayır",VLOOKUP(H790,Katsayı!$A$1:$B$197,2),IF(D790="Evet",VLOOKUP(H790,Katsayı!$A$199:$B$235,2),0)))</f>
        <v xml:space="preserve"> </v>
      </c>
      <c r="N790" s="82" t="str">
        <f t="shared" si="122"/>
        <v xml:space="preserve"> </v>
      </c>
      <c r="O790" s="83" t="str">
        <f t="shared" si="123"/>
        <v xml:space="preserve"> </v>
      </c>
      <c r="P790" s="83" t="str">
        <f t="shared" si="129"/>
        <v xml:space="preserve"> </v>
      </c>
      <c r="Q790" s="83" t="str">
        <f t="shared" si="124"/>
        <v xml:space="preserve"> </v>
      </c>
      <c r="R790" s="82" t="str">
        <f t="shared" si="125"/>
        <v xml:space="preserve"> </v>
      </c>
      <c r="S790" s="82" t="str">
        <f t="shared" si="126"/>
        <v xml:space="preserve"> </v>
      </c>
      <c r="T790" s="84" t="str">
        <f t="shared" si="127"/>
        <v xml:space="preserve"> </v>
      </c>
      <c r="U790" s="77"/>
      <c r="V790" s="78"/>
      <c r="Z790" s="80"/>
      <c r="AA790" s="80"/>
      <c r="AB790" s="80"/>
    </row>
    <row r="791" spans="1:28" s="79" customFormat="1" ht="15" customHeight="1" x14ac:dyDescent="0.2">
      <c r="A791" s="46"/>
      <c r="B791" s="85"/>
      <c r="C791" s="48"/>
      <c r="D791" s="48"/>
      <c r="E791" s="86"/>
      <c r="F791" s="49"/>
      <c r="G791" s="94" t="str">
        <f t="shared" si="120"/>
        <v xml:space="preserve"> </v>
      </c>
      <c r="H791" s="88" t="str">
        <f t="shared" si="121"/>
        <v xml:space="preserve"> </v>
      </c>
      <c r="I791" s="90"/>
      <c r="J791" s="87"/>
      <c r="K791" s="51"/>
      <c r="L791" s="96" t="str">
        <f t="shared" si="128"/>
        <v xml:space="preserve"> </v>
      </c>
      <c r="M791" s="64" t="str">
        <f>IF(E791=0," ",IF(D791="Hayır",VLOOKUP(H791,Katsayı!$A$1:$B$197,2),IF(D791="Evet",VLOOKUP(H791,Katsayı!$A$199:$B$235,2),0)))</f>
        <v xml:space="preserve"> </v>
      </c>
      <c r="N791" s="82" t="str">
        <f t="shared" si="122"/>
        <v xml:space="preserve"> </v>
      </c>
      <c r="O791" s="83" t="str">
        <f t="shared" si="123"/>
        <v xml:space="preserve"> </v>
      </c>
      <c r="P791" s="83" t="str">
        <f t="shared" si="129"/>
        <v xml:space="preserve"> </v>
      </c>
      <c r="Q791" s="83" t="str">
        <f t="shared" si="124"/>
        <v xml:space="preserve"> </v>
      </c>
      <c r="R791" s="82" t="str">
        <f t="shared" si="125"/>
        <v xml:space="preserve"> </v>
      </c>
      <c r="S791" s="82" t="str">
        <f t="shared" si="126"/>
        <v xml:space="preserve"> </v>
      </c>
      <c r="T791" s="84" t="str">
        <f t="shared" si="127"/>
        <v xml:space="preserve"> </v>
      </c>
      <c r="U791" s="77"/>
      <c r="V791" s="78"/>
      <c r="Z791" s="80"/>
      <c r="AA791" s="80"/>
      <c r="AB791" s="80"/>
    </row>
    <row r="792" spans="1:28" s="79" customFormat="1" ht="15" customHeight="1" x14ac:dyDescent="0.2">
      <c r="A792" s="46"/>
      <c r="B792" s="85"/>
      <c r="C792" s="48"/>
      <c r="D792" s="48"/>
      <c r="E792" s="86"/>
      <c r="F792" s="49"/>
      <c r="G792" s="94" t="str">
        <f t="shared" si="120"/>
        <v xml:space="preserve"> </v>
      </c>
      <c r="H792" s="88" t="str">
        <f t="shared" si="121"/>
        <v xml:space="preserve"> </v>
      </c>
      <c r="I792" s="90"/>
      <c r="J792" s="87"/>
      <c r="K792" s="51"/>
      <c r="L792" s="96" t="str">
        <f t="shared" si="128"/>
        <v xml:space="preserve"> </v>
      </c>
      <c r="M792" s="64" t="str">
        <f>IF(E792=0," ",IF(D792="Hayır",VLOOKUP(H792,Katsayı!$A$1:$B$197,2),IF(D792="Evet",VLOOKUP(H792,Katsayı!$A$199:$B$235,2),0)))</f>
        <v xml:space="preserve"> </v>
      </c>
      <c r="N792" s="82" t="str">
        <f t="shared" si="122"/>
        <v xml:space="preserve"> </v>
      </c>
      <c r="O792" s="83" t="str">
        <f t="shared" si="123"/>
        <v xml:space="preserve"> </v>
      </c>
      <c r="P792" s="83" t="str">
        <f t="shared" si="129"/>
        <v xml:space="preserve"> </v>
      </c>
      <c r="Q792" s="83" t="str">
        <f t="shared" si="124"/>
        <v xml:space="preserve"> </v>
      </c>
      <c r="R792" s="82" t="str">
        <f t="shared" si="125"/>
        <v xml:space="preserve"> </v>
      </c>
      <c r="S792" s="82" t="str">
        <f t="shared" si="126"/>
        <v xml:space="preserve"> </v>
      </c>
      <c r="T792" s="84" t="str">
        <f t="shared" si="127"/>
        <v xml:space="preserve"> </v>
      </c>
      <c r="U792" s="77"/>
      <c r="V792" s="78"/>
      <c r="Z792" s="80"/>
      <c r="AA792" s="80"/>
      <c r="AB792" s="80"/>
    </row>
    <row r="793" spans="1:28" s="79" customFormat="1" ht="15" customHeight="1" x14ac:dyDescent="0.2">
      <c r="A793" s="46"/>
      <c r="B793" s="85"/>
      <c r="C793" s="48"/>
      <c r="D793" s="48"/>
      <c r="E793" s="86"/>
      <c r="F793" s="49"/>
      <c r="G793" s="94" t="str">
        <f t="shared" si="120"/>
        <v xml:space="preserve"> </v>
      </c>
      <c r="H793" s="88" t="str">
        <f t="shared" si="121"/>
        <v xml:space="preserve"> </v>
      </c>
      <c r="I793" s="90"/>
      <c r="J793" s="87"/>
      <c r="K793" s="51"/>
      <c r="L793" s="96" t="str">
        <f t="shared" si="128"/>
        <v xml:space="preserve"> </v>
      </c>
      <c r="M793" s="64" t="str">
        <f>IF(E793=0," ",IF(D793="Hayır",VLOOKUP(H793,Katsayı!$A$1:$B$197,2),IF(D793="Evet",VLOOKUP(H793,Katsayı!$A$199:$B$235,2),0)))</f>
        <v xml:space="preserve"> </v>
      </c>
      <c r="N793" s="82" t="str">
        <f t="shared" si="122"/>
        <v xml:space="preserve"> </v>
      </c>
      <c r="O793" s="83" t="str">
        <f t="shared" si="123"/>
        <v xml:space="preserve"> </v>
      </c>
      <c r="P793" s="83" t="str">
        <f t="shared" si="129"/>
        <v xml:space="preserve"> </v>
      </c>
      <c r="Q793" s="83" t="str">
        <f t="shared" si="124"/>
        <v xml:space="preserve"> </v>
      </c>
      <c r="R793" s="82" t="str">
        <f t="shared" si="125"/>
        <v xml:space="preserve"> </v>
      </c>
      <c r="S793" s="82" t="str">
        <f t="shared" si="126"/>
        <v xml:space="preserve"> </v>
      </c>
      <c r="T793" s="84" t="str">
        <f t="shared" si="127"/>
        <v xml:space="preserve"> </v>
      </c>
      <c r="U793" s="77"/>
      <c r="V793" s="78"/>
      <c r="Z793" s="80"/>
      <c r="AA793" s="80"/>
      <c r="AB793" s="80"/>
    </row>
    <row r="794" spans="1:28" s="79" customFormat="1" ht="15" customHeight="1" x14ac:dyDescent="0.2">
      <c r="A794" s="46"/>
      <c r="B794" s="85"/>
      <c r="C794" s="48"/>
      <c r="D794" s="48"/>
      <c r="E794" s="86"/>
      <c r="F794" s="49"/>
      <c r="G794" s="94" t="str">
        <f t="shared" si="120"/>
        <v xml:space="preserve"> </v>
      </c>
      <c r="H794" s="88" t="str">
        <f t="shared" si="121"/>
        <v xml:space="preserve"> </v>
      </c>
      <c r="I794" s="90"/>
      <c r="J794" s="87"/>
      <c r="K794" s="51"/>
      <c r="L794" s="96" t="str">
        <f t="shared" si="128"/>
        <v xml:space="preserve"> </v>
      </c>
      <c r="M794" s="64" t="str">
        <f>IF(E794=0," ",IF(D794="Hayır",VLOOKUP(H794,Katsayı!$A$1:$B$197,2),IF(D794="Evet",VLOOKUP(H794,Katsayı!$A$199:$B$235,2),0)))</f>
        <v xml:space="preserve"> </v>
      </c>
      <c r="N794" s="82" t="str">
        <f t="shared" si="122"/>
        <v xml:space="preserve"> </v>
      </c>
      <c r="O794" s="83" t="str">
        <f t="shared" si="123"/>
        <v xml:space="preserve"> </v>
      </c>
      <c r="P794" s="83" t="str">
        <f t="shared" si="129"/>
        <v xml:space="preserve"> </v>
      </c>
      <c r="Q794" s="83" t="str">
        <f t="shared" si="124"/>
        <v xml:space="preserve"> </v>
      </c>
      <c r="R794" s="82" t="str">
        <f t="shared" si="125"/>
        <v xml:space="preserve"> </v>
      </c>
      <c r="S794" s="82" t="str">
        <f t="shared" si="126"/>
        <v xml:space="preserve"> </v>
      </c>
      <c r="T794" s="84" t="str">
        <f t="shared" si="127"/>
        <v xml:space="preserve"> </v>
      </c>
      <c r="U794" s="77"/>
      <c r="V794" s="78"/>
      <c r="Z794" s="80"/>
      <c r="AA794" s="80"/>
      <c r="AB794" s="80"/>
    </row>
    <row r="795" spans="1:28" s="79" customFormat="1" ht="15" customHeight="1" x14ac:dyDescent="0.2">
      <c r="A795" s="46"/>
      <c r="B795" s="85"/>
      <c r="C795" s="48"/>
      <c r="D795" s="48"/>
      <c r="E795" s="86"/>
      <c r="F795" s="49"/>
      <c r="G795" s="94" t="str">
        <f t="shared" si="120"/>
        <v xml:space="preserve"> </v>
      </c>
      <c r="H795" s="88" t="str">
        <f t="shared" si="121"/>
        <v xml:space="preserve"> </v>
      </c>
      <c r="I795" s="90"/>
      <c r="J795" s="87"/>
      <c r="K795" s="51"/>
      <c r="L795" s="96" t="str">
        <f t="shared" si="128"/>
        <v xml:space="preserve"> </v>
      </c>
      <c r="M795" s="64" t="str">
        <f>IF(E795=0," ",IF(D795="Hayır",VLOOKUP(H795,Katsayı!$A$1:$B$197,2),IF(D795="Evet",VLOOKUP(H795,Katsayı!$A$199:$B$235,2),0)))</f>
        <v xml:space="preserve"> </v>
      </c>
      <c r="N795" s="82" t="str">
        <f t="shared" si="122"/>
        <v xml:space="preserve"> </v>
      </c>
      <c r="O795" s="83" t="str">
        <f t="shared" si="123"/>
        <v xml:space="preserve"> </v>
      </c>
      <c r="P795" s="83" t="str">
        <f t="shared" si="129"/>
        <v xml:space="preserve"> </v>
      </c>
      <c r="Q795" s="83" t="str">
        <f t="shared" si="124"/>
        <v xml:space="preserve"> </v>
      </c>
      <c r="R795" s="82" t="str">
        <f t="shared" si="125"/>
        <v xml:space="preserve"> </v>
      </c>
      <c r="S795" s="82" t="str">
        <f t="shared" si="126"/>
        <v xml:space="preserve"> </v>
      </c>
      <c r="T795" s="84" t="str">
        <f t="shared" si="127"/>
        <v xml:space="preserve"> </v>
      </c>
      <c r="U795" s="77"/>
      <c r="V795" s="78"/>
      <c r="Z795" s="80"/>
      <c r="AA795" s="80"/>
      <c r="AB795" s="80"/>
    </row>
    <row r="796" spans="1:28" s="79" customFormat="1" ht="15" customHeight="1" x14ac:dyDescent="0.2">
      <c r="A796" s="46"/>
      <c r="B796" s="85"/>
      <c r="C796" s="48"/>
      <c r="D796" s="48"/>
      <c r="E796" s="86"/>
      <c r="F796" s="50"/>
      <c r="G796" s="94" t="str">
        <f t="shared" si="120"/>
        <v xml:space="preserve"> </v>
      </c>
      <c r="H796" s="88" t="str">
        <f t="shared" si="121"/>
        <v xml:space="preserve"> </v>
      </c>
      <c r="I796" s="90"/>
      <c r="J796" s="87"/>
      <c r="K796" s="51"/>
      <c r="L796" s="96" t="str">
        <f t="shared" si="128"/>
        <v xml:space="preserve"> </v>
      </c>
      <c r="M796" s="64" t="str">
        <f>IF(E796=0," ",IF(D796="Hayır",VLOOKUP(H796,Katsayı!$A$1:$B$197,2),IF(D796="Evet",VLOOKUP(H796,Katsayı!$A$199:$B$235,2),0)))</f>
        <v xml:space="preserve"> </v>
      </c>
      <c r="N796" s="82" t="str">
        <f t="shared" si="122"/>
        <v xml:space="preserve"> </v>
      </c>
      <c r="O796" s="83" t="str">
        <f t="shared" si="123"/>
        <v xml:space="preserve"> </v>
      </c>
      <c r="P796" s="83" t="str">
        <f t="shared" si="129"/>
        <v xml:space="preserve"> </v>
      </c>
      <c r="Q796" s="83" t="str">
        <f t="shared" si="124"/>
        <v xml:space="preserve"> </v>
      </c>
      <c r="R796" s="82" t="str">
        <f t="shared" si="125"/>
        <v xml:space="preserve"> </v>
      </c>
      <c r="S796" s="82" t="str">
        <f t="shared" si="126"/>
        <v xml:space="preserve"> </v>
      </c>
      <c r="T796" s="84" t="str">
        <f t="shared" si="127"/>
        <v xml:space="preserve"> </v>
      </c>
      <c r="U796" s="77"/>
      <c r="V796" s="78"/>
      <c r="Z796" s="80"/>
      <c r="AA796" s="80"/>
      <c r="AB796" s="80"/>
    </row>
    <row r="797" spans="1:28" s="79" customFormat="1" ht="15" customHeight="1" x14ac:dyDescent="0.2">
      <c r="A797" s="46"/>
      <c r="B797" s="85"/>
      <c r="C797" s="48"/>
      <c r="D797" s="48"/>
      <c r="E797" s="86"/>
      <c r="F797" s="50"/>
      <c r="G797" s="94" t="str">
        <f t="shared" si="120"/>
        <v xml:space="preserve"> </v>
      </c>
      <c r="H797" s="88" t="str">
        <f t="shared" si="121"/>
        <v xml:space="preserve"> </v>
      </c>
      <c r="I797" s="90"/>
      <c r="J797" s="87"/>
      <c r="K797" s="51"/>
      <c r="L797" s="96" t="str">
        <f t="shared" si="128"/>
        <v xml:space="preserve"> </v>
      </c>
      <c r="M797" s="64" t="str">
        <f>IF(E797=0," ",IF(D797="Hayır",VLOOKUP(H797,Katsayı!$A$1:$B$197,2),IF(D797="Evet",VLOOKUP(H797,Katsayı!$A$199:$B$235,2),0)))</f>
        <v xml:space="preserve"> </v>
      </c>
      <c r="N797" s="82" t="str">
        <f t="shared" si="122"/>
        <v xml:space="preserve"> </v>
      </c>
      <c r="O797" s="83" t="str">
        <f t="shared" si="123"/>
        <v xml:space="preserve"> </v>
      </c>
      <c r="P797" s="83" t="str">
        <f t="shared" si="129"/>
        <v xml:space="preserve"> </v>
      </c>
      <c r="Q797" s="83" t="str">
        <f t="shared" si="124"/>
        <v xml:space="preserve"> </v>
      </c>
      <c r="R797" s="82" t="str">
        <f t="shared" si="125"/>
        <v xml:space="preserve"> </v>
      </c>
      <c r="S797" s="82" t="str">
        <f t="shared" si="126"/>
        <v xml:space="preserve"> </v>
      </c>
      <c r="T797" s="84" t="str">
        <f t="shared" si="127"/>
        <v xml:space="preserve"> </v>
      </c>
      <c r="U797" s="77"/>
      <c r="V797" s="78"/>
      <c r="Z797" s="80"/>
      <c r="AA797" s="80"/>
      <c r="AB797" s="80"/>
    </row>
    <row r="798" spans="1:28" s="79" customFormat="1" ht="15" customHeight="1" x14ac:dyDescent="0.2">
      <c r="A798" s="46"/>
      <c r="B798" s="85"/>
      <c r="C798" s="48"/>
      <c r="D798" s="48"/>
      <c r="E798" s="86"/>
      <c r="F798" s="50"/>
      <c r="G798" s="94" t="str">
        <f t="shared" si="120"/>
        <v xml:space="preserve"> </v>
      </c>
      <c r="H798" s="88" t="str">
        <f t="shared" si="121"/>
        <v xml:space="preserve"> </v>
      </c>
      <c r="I798" s="90"/>
      <c r="J798" s="87"/>
      <c r="K798" s="51"/>
      <c r="L798" s="96" t="str">
        <f t="shared" si="128"/>
        <v xml:space="preserve"> </v>
      </c>
      <c r="M798" s="64" t="str">
        <f>IF(E798=0," ",IF(D798="Hayır",VLOOKUP(H798,Katsayı!$A$1:$B$197,2),IF(D798="Evet",VLOOKUP(H798,Katsayı!$A$199:$B$235,2),0)))</f>
        <v xml:space="preserve"> </v>
      </c>
      <c r="N798" s="82" t="str">
        <f t="shared" si="122"/>
        <v xml:space="preserve"> </v>
      </c>
      <c r="O798" s="83" t="str">
        <f t="shared" si="123"/>
        <v xml:space="preserve"> </v>
      </c>
      <c r="P798" s="83" t="str">
        <f t="shared" si="129"/>
        <v xml:space="preserve"> </v>
      </c>
      <c r="Q798" s="83" t="str">
        <f t="shared" si="124"/>
        <v xml:space="preserve"> </v>
      </c>
      <c r="R798" s="82" t="str">
        <f t="shared" si="125"/>
        <v xml:space="preserve"> </v>
      </c>
      <c r="S798" s="82" t="str">
        <f t="shared" si="126"/>
        <v xml:space="preserve"> </v>
      </c>
      <c r="T798" s="84" t="str">
        <f t="shared" si="127"/>
        <v xml:space="preserve"> </v>
      </c>
      <c r="U798" s="77"/>
      <c r="V798" s="78"/>
      <c r="Z798" s="80"/>
      <c r="AA798" s="80"/>
      <c r="AB798" s="80"/>
    </row>
    <row r="799" spans="1:28" s="79" customFormat="1" ht="15" customHeight="1" x14ac:dyDescent="0.2">
      <c r="A799" s="46"/>
      <c r="B799" s="85"/>
      <c r="C799" s="48"/>
      <c r="D799" s="48"/>
      <c r="E799" s="86"/>
      <c r="F799" s="50"/>
      <c r="G799" s="94" t="str">
        <f t="shared" si="120"/>
        <v xml:space="preserve"> </v>
      </c>
      <c r="H799" s="88" t="str">
        <f t="shared" si="121"/>
        <v xml:space="preserve"> </v>
      </c>
      <c r="I799" s="90"/>
      <c r="J799" s="87"/>
      <c r="K799" s="51"/>
      <c r="L799" s="96" t="str">
        <f t="shared" si="128"/>
        <v xml:space="preserve"> </v>
      </c>
      <c r="M799" s="64" t="str">
        <f>IF(E799=0," ",IF(D799="Hayır",VLOOKUP(H799,Katsayı!$A$1:$B$197,2),IF(D799="Evet",VLOOKUP(H799,Katsayı!$A$199:$B$235,2),0)))</f>
        <v xml:space="preserve"> </v>
      </c>
      <c r="N799" s="82" t="str">
        <f t="shared" si="122"/>
        <v xml:space="preserve"> </v>
      </c>
      <c r="O799" s="83" t="str">
        <f t="shared" si="123"/>
        <v xml:space="preserve"> </v>
      </c>
      <c r="P799" s="83" t="str">
        <f t="shared" si="129"/>
        <v xml:space="preserve"> </v>
      </c>
      <c r="Q799" s="83" t="str">
        <f t="shared" si="124"/>
        <v xml:space="preserve"> </v>
      </c>
      <c r="R799" s="82" t="str">
        <f t="shared" si="125"/>
        <v xml:space="preserve"> </v>
      </c>
      <c r="S799" s="82" t="str">
        <f t="shared" si="126"/>
        <v xml:space="preserve"> </v>
      </c>
      <c r="T799" s="84" t="str">
        <f t="shared" si="127"/>
        <v xml:space="preserve"> </v>
      </c>
      <c r="U799" s="77"/>
      <c r="V799" s="78"/>
      <c r="Z799" s="80"/>
      <c r="AA799" s="80"/>
      <c r="AB799" s="80"/>
    </row>
    <row r="800" spans="1:28" s="79" customFormat="1" ht="15" customHeight="1" x14ac:dyDescent="0.2">
      <c r="A800" s="46"/>
      <c r="B800" s="85"/>
      <c r="C800" s="48"/>
      <c r="D800" s="48"/>
      <c r="E800" s="86"/>
      <c r="F800" s="50"/>
      <c r="G800" s="94" t="str">
        <f t="shared" si="120"/>
        <v xml:space="preserve"> </v>
      </c>
      <c r="H800" s="88" t="str">
        <f t="shared" si="121"/>
        <v xml:space="preserve"> </v>
      </c>
      <c r="I800" s="90"/>
      <c r="J800" s="87"/>
      <c r="K800" s="51"/>
      <c r="L800" s="96" t="str">
        <f t="shared" si="128"/>
        <v xml:space="preserve"> </v>
      </c>
      <c r="M800" s="64" t="str">
        <f>IF(E800=0," ",IF(D800="Hayır",VLOOKUP(H800,Katsayı!$A$1:$B$197,2),IF(D800="Evet",VLOOKUP(H800,Katsayı!$A$199:$B$235,2),0)))</f>
        <v xml:space="preserve"> </v>
      </c>
      <c r="N800" s="82" t="str">
        <f t="shared" si="122"/>
        <v xml:space="preserve"> </v>
      </c>
      <c r="O800" s="83" t="str">
        <f t="shared" si="123"/>
        <v xml:space="preserve"> </v>
      </c>
      <c r="P800" s="83" t="str">
        <f t="shared" si="129"/>
        <v xml:space="preserve"> </v>
      </c>
      <c r="Q800" s="83" t="str">
        <f t="shared" si="124"/>
        <v xml:space="preserve"> </v>
      </c>
      <c r="R800" s="82" t="str">
        <f t="shared" si="125"/>
        <v xml:space="preserve"> </v>
      </c>
      <c r="S800" s="82" t="str">
        <f t="shared" si="126"/>
        <v xml:space="preserve"> </v>
      </c>
      <c r="T800" s="84" t="str">
        <f t="shared" si="127"/>
        <v xml:space="preserve"> </v>
      </c>
      <c r="U800" s="77"/>
      <c r="V800" s="78"/>
      <c r="Z800" s="80"/>
      <c r="AA800" s="80"/>
      <c r="AB800" s="80"/>
    </row>
    <row r="801" spans="1:28" s="79" customFormat="1" ht="15" customHeight="1" x14ac:dyDescent="0.2">
      <c r="A801" s="46"/>
      <c r="B801" s="85"/>
      <c r="C801" s="48"/>
      <c r="D801" s="48"/>
      <c r="E801" s="86"/>
      <c r="F801" s="50"/>
      <c r="G801" s="94" t="str">
        <f t="shared" si="120"/>
        <v xml:space="preserve"> </v>
      </c>
      <c r="H801" s="88" t="str">
        <f t="shared" si="121"/>
        <v xml:space="preserve"> </v>
      </c>
      <c r="I801" s="90"/>
      <c r="J801" s="87"/>
      <c r="K801" s="51"/>
      <c r="L801" s="96" t="str">
        <f t="shared" si="128"/>
        <v xml:space="preserve"> </v>
      </c>
      <c r="M801" s="64" t="str">
        <f>IF(E801=0," ",IF(D801="Hayır",VLOOKUP(H801,Katsayı!$A$1:$B$197,2),IF(D801="Evet",VLOOKUP(H801,Katsayı!$A$199:$B$235,2),0)))</f>
        <v xml:space="preserve"> </v>
      </c>
      <c r="N801" s="82" t="str">
        <f t="shared" si="122"/>
        <v xml:space="preserve"> </v>
      </c>
      <c r="O801" s="83" t="str">
        <f t="shared" si="123"/>
        <v xml:space="preserve"> </v>
      </c>
      <c r="P801" s="83" t="str">
        <f t="shared" si="129"/>
        <v xml:space="preserve"> </v>
      </c>
      <c r="Q801" s="83" t="str">
        <f t="shared" si="124"/>
        <v xml:space="preserve"> </v>
      </c>
      <c r="R801" s="82" t="str">
        <f t="shared" si="125"/>
        <v xml:space="preserve"> </v>
      </c>
      <c r="S801" s="82" t="str">
        <f t="shared" si="126"/>
        <v xml:space="preserve"> </v>
      </c>
      <c r="T801" s="84" t="str">
        <f t="shared" si="127"/>
        <v xml:space="preserve"> </v>
      </c>
      <c r="U801" s="77"/>
      <c r="V801" s="78"/>
      <c r="Z801" s="80"/>
      <c r="AA801" s="80"/>
      <c r="AB801" s="80"/>
    </row>
    <row r="802" spans="1:28" s="79" customFormat="1" ht="15" customHeight="1" x14ac:dyDescent="0.2">
      <c r="A802" s="46"/>
      <c r="B802" s="85"/>
      <c r="C802" s="48"/>
      <c r="D802" s="48"/>
      <c r="E802" s="86"/>
      <c r="F802" s="49"/>
      <c r="G802" s="94" t="str">
        <f t="shared" si="120"/>
        <v xml:space="preserve"> </v>
      </c>
      <c r="H802" s="88" t="str">
        <f t="shared" si="121"/>
        <v xml:space="preserve"> </v>
      </c>
      <c r="I802" s="90"/>
      <c r="J802" s="87"/>
      <c r="K802" s="51"/>
      <c r="L802" s="96" t="str">
        <f t="shared" si="128"/>
        <v xml:space="preserve"> </v>
      </c>
      <c r="M802" s="64" t="str">
        <f>IF(E802=0," ",IF(D802="Hayır",VLOOKUP(H802,Katsayı!$A$1:$B$197,2),IF(D802="Evet",VLOOKUP(H802,Katsayı!$A$199:$B$235,2),0)))</f>
        <v xml:space="preserve"> </v>
      </c>
      <c r="N802" s="82" t="str">
        <f t="shared" si="122"/>
        <v xml:space="preserve"> </v>
      </c>
      <c r="O802" s="83" t="str">
        <f t="shared" si="123"/>
        <v xml:space="preserve"> </v>
      </c>
      <c r="P802" s="83" t="str">
        <f t="shared" si="129"/>
        <v xml:space="preserve"> </v>
      </c>
      <c r="Q802" s="83" t="str">
        <f t="shared" si="124"/>
        <v xml:space="preserve"> </v>
      </c>
      <c r="R802" s="82" t="str">
        <f t="shared" si="125"/>
        <v xml:space="preserve"> </v>
      </c>
      <c r="S802" s="82" t="str">
        <f t="shared" si="126"/>
        <v xml:space="preserve"> </v>
      </c>
      <c r="T802" s="84" t="str">
        <f t="shared" si="127"/>
        <v xml:space="preserve"> </v>
      </c>
      <c r="U802" s="77"/>
      <c r="V802" s="78"/>
      <c r="Z802" s="80"/>
      <c r="AA802" s="80"/>
      <c r="AB802" s="80"/>
    </row>
    <row r="803" spans="1:28" s="79" customFormat="1" ht="15" customHeight="1" x14ac:dyDescent="0.2">
      <c r="A803" s="46"/>
      <c r="B803" s="85"/>
      <c r="C803" s="48"/>
      <c r="D803" s="48"/>
      <c r="E803" s="86"/>
      <c r="F803" s="49"/>
      <c r="G803" s="94" t="str">
        <f t="shared" si="120"/>
        <v xml:space="preserve"> </v>
      </c>
      <c r="H803" s="88" t="str">
        <f t="shared" si="121"/>
        <v xml:space="preserve"> </v>
      </c>
      <c r="I803" s="90"/>
      <c r="J803" s="87"/>
      <c r="K803" s="51"/>
      <c r="L803" s="96" t="str">
        <f t="shared" si="128"/>
        <v xml:space="preserve"> </v>
      </c>
      <c r="M803" s="64" t="str">
        <f>IF(E803=0," ",IF(D803="Hayır",VLOOKUP(H803,Katsayı!$A$1:$B$197,2),IF(D803="Evet",VLOOKUP(H803,Katsayı!$A$199:$B$235,2),0)))</f>
        <v xml:space="preserve"> </v>
      </c>
      <c r="N803" s="82" t="str">
        <f t="shared" si="122"/>
        <v xml:space="preserve"> </v>
      </c>
      <c r="O803" s="83" t="str">
        <f t="shared" si="123"/>
        <v xml:space="preserve"> </v>
      </c>
      <c r="P803" s="83" t="str">
        <f t="shared" si="129"/>
        <v xml:space="preserve"> </v>
      </c>
      <c r="Q803" s="83" t="str">
        <f t="shared" si="124"/>
        <v xml:space="preserve"> </v>
      </c>
      <c r="R803" s="82" t="str">
        <f t="shared" si="125"/>
        <v xml:space="preserve"> </v>
      </c>
      <c r="S803" s="82" t="str">
        <f t="shared" si="126"/>
        <v xml:space="preserve"> </v>
      </c>
      <c r="T803" s="84" t="str">
        <f t="shared" si="127"/>
        <v xml:space="preserve"> </v>
      </c>
      <c r="U803" s="77"/>
      <c r="V803" s="78"/>
      <c r="Z803" s="80"/>
      <c r="AA803" s="80"/>
      <c r="AB803" s="80"/>
    </row>
    <row r="804" spans="1:28" s="79" customFormat="1" ht="15" customHeight="1" x14ac:dyDescent="0.2">
      <c r="A804" s="46"/>
      <c r="B804" s="85"/>
      <c r="C804" s="48"/>
      <c r="D804" s="48"/>
      <c r="E804" s="86"/>
      <c r="F804" s="49"/>
      <c r="G804" s="94" t="str">
        <f t="shared" si="120"/>
        <v xml:space="preserve"> </v>
      </c>
      <c r="H804" s="88" t="str">
        <f t="shared" si="121"/>
        <v xml:space="preserve"> </v>
      </c>
      <c r="I804" s="90"/>
      <c r="J804" s="87"/>
      <c r="K804" s="51"/>
      <c r="L804" s="96" t="str">
        <f t="shared" si="128"/>
        <v xml:space="preserve"> </v>
      </c>
      <c r="M804" s="64" t="str">
        <f>IF(E804=0," ",IF(D804="Hayır",VLOOKUP(H804,Katsayı!$A$1:$B$197,2),IF(D804="Evet",VLOOKUP(H804,Katsayı!$A$199:$B$235,2),0)))</f>
        <v xml:space="preserve"> </v>
      </c>
      <c r="N804" s="82" t="str">
        <f t="shared" si="122"/>
        <v xml:space="preserve"> </v>
      </c>
      <c r="O804" s="83" t="str">
        <f t="shared" si="123"/>
        <v xml:space="preserve"> </v>
      </c>
      <c r="P804" s="83" t="str">
        <f t="shared" si="129"/>
        <v xml:space="preserve"> </v>
      </c>
      <c r="Q804" s="83" t="str">
        <f t="shared" si="124"/>
        <v xml:space="preserve"> </v>
      </c>
      <c r="R804" s="82" t="str">
        <f t="shared" si="125"/>
        <v xml:space="preserve"> </v>
      </c>
      <c r="S804" s="82" t="str">
        <f t="shared" si="126"/>
        <v xml:space="preserve"> </v>
      </c>
      <c r="T804" s="84" t="str">
        <f t="shared" si="127"/>
        <v xml:space="preserve"> </v>
      </c>
      <c r="U804" s="77"/>
      <c r="V804" s="78"/>
      <c r="Z804" s="80"/>
      <c r="AA804" s="80"/>
      <c r="AB804" s="80"/>
    </row>
    <row r="805" spans="1:28" s="79" customFormat="1" ht="15" customHeight="1" x14ac:dyDescent="0.2">
      <c r="A805" s="46"/>
      <c r="B805" s="85"/>
      <c r="C805" s="48"/>
      <c r="D805" s="48"/>
      <c r="E805" s="86"/>
      <c r="F805" s="49"/>
      <c r="G805" s="94" t="str">
        <f t="shared" si="120"/>
        <v xml:space="preserve"> </v>
      </c>
      <c r="H805" s="88" t="str">
        <f t="shared" si="121"/>
        <v xml:space="preserve"> </v>
      </c>
      <c r="I805" s="90"/>
      <c r="J805" s="87"/>
      <c r="K805" s="51"/>
      <c r="L805" s="96" t="str">
        <f t="shared" si="128"/>
        <v xml:space="preserve"> </v>
      </c>
      <c r="M805" s="64" t="str">
        <f>IF(E805=0," ",IF(D805="Hayır",VLOOKUP(H805,Katsayı!$A$1:$B$197,2),IF(D805="Evet",VLOOKUP(H805,Katsayı!$A$199:$B$235,2),0)))</f>
        <v xml:space="preserve"> </v>
      </c>
      <c r="N805" s="82" t="str">
        <f t="shared" si="122"/>
        <v xml:space="preserve"> </v>
      </c>
      <c r="O805" s="83" t="str">
        <f t="shared" si="123"/>
        <v xml:space="preserve"> </v>
      </c>
      <c r="P805" s="83" t="str">
        <f t="shared" si="129"/>
        <v xml:space="preserve"> </v>
      </c>
      <c r="Q805" s="83" t="str">
        <f t="shared" si="124"/>
        <v xml:space="preserve"> </v>
      </c>
      <c r="R805" s="82" t="str">
        <f t="shared" si="125"/>
        <v xml:space="preserve"> </v>
      </c>
      <c r="S805" s="82" t="str">
        <f t="shared" si="126"/>
        <v xml:space="preserve"> </v>
      </c>
      <c r="T805" s="84" t="str">
        <f t="shared" si="127"/>
        <v xml:space="preserve"> </v>
      </c>
      <c r="U805" s="77"/>
      <c r="V805" s="78"/>
      <c r="Z805" s="80"/>
      <c r="AA805" s="80"/>
      <c r="AB805" s="80"/>
    </row>
    <row r="806" spans="1:28" s="79" customFormat="1" ht="15" customHeight="1" x14ac:dyDescent="0.2">
      <c r="A806" s="46"/>
      <c r="B806" s="85"/>
      <c r="C806" s="48"/>
      <c r="D806" s="48"/>
      <c r="E806" s="86"/>
      <c r="F806" s="49"/>
      <c r="G806" s="94" t="str">
        <f t="shared" si="120"/>
        <v xml:space="preserve"> </v>
      </c>
      <c r="H806" s="88" t="str">
        <f t="shared" si="121"/>
        <v xml:space="preserve"> </v>
      </c>
      <c r="I806" s="90"/>
      <c r="J806" s="87"/>
      <c r="K806" s="51"/>
      <c r="L806" s="96" t="str">
        <f t="shared" si="128"/>
        <v xml:space="preserve"> </v>
      </c>
      <c r="M806" s="64" t="str">
        <f>IF(E806=0," ",IF(D806="Hayır",VLOOKUP(H806,Katsayı!$A$1:$B$197,2),IF(D806="Evet",VLOOKUP(H806,Katsayı!$A$199:$B$235,2),0)))</f>
        <v xml:space="preserve"> </v>
      </c>
      <c r="N806" s="82" t="str">
        <f t="shared" si="122"/>
        <v xml:space="preserve"> </v>
      </c>
      <c r="O806" s="83" t="str">
        <f t="shared" si="123"/>
        <v xml:space="preserve"> </v>
      </c>
      <c r="P806" s="83" t="str">
        <f t="shared" si="129"/>
        <v xml:space="preserve"> </v>
      </c>
      <c r="Q806" s="83" t="str">
        <f t="shared" si="124"/>
        <v xml:space="preserve"> </v>
      </c>
      <c r="R806" s="82" t="str">
        <f t="shared" si="125"/>
        <v xml:space="preserve"> </v>
      </c>
      <c r="S806" s="82" t="str">
        <f t="shared" si="126"/>
        <v xml:space="preserve"> </v>
      </c>
      <c r="T806" s="84" t="str">
        <f t="shared" si="127"/>
        <v xml:space="preserve"> </v>
      </c>
      <c r="U806" s="77"/>
      <c r="V806" s="78"/>
      <c r="Z806" s="80"/>
      <c r="AA806" s="80"/>
      <c r="AB806" s="80"/>
    </row>
    <row r="807" spans="1:28" s="79" customFormat="1" ht="15" customHeight="1" x14ac:dyDescent="0.2">
      <c r="A807" s="46"/>
      <c r="B807" s="85"/>
      <c r="C807" s="48"/>
      <c r="D807" s="48"/>
      <c r="E807" s="86"/>
      <c r="F807" s="49"/>
      <c r="G807" s="94" t="str">
        <f t="shared" si="120"/>
        <v xml:space="preserve"> </v>
      </c>
      <c r="H807" s="88" t="str">
        <f t="shared" si="121"/>
        <v xml:space="preserve"> </v>
      </c>
      <c r="I807" s="90"/>
      <c r="J807" s="87"/>
      <c r="K807" s="51"/>
      <c r="L807" s="96" t="str">
        <f t="shared" si="128"/>
        <v xml:space="preserve"> </v>
      </c>
      <c r="M807" s="64" t="str">
        <f>IF(E807=0," ",IF(D807="Hayır",VLOOKUP(H807,Katsayı!$A$1:$B$197,2),IF(D807="Evet",VLOOKUP(H807,Katsayı!$A$199:$B$235,2),0)))</f>
        <v xml:space="preserve"> </v>
      </c>
      <c r="N807" s="82" t="str">
        <f t="shared" si="122"/>
        <v xml:space="preserve"> </v>
      </c>
      <c r="O807" s="83" t="str">
        <f t="shared" si="123"/>
        <v xml:space="preserve"> </v>
      </c>
      <c r="P807" s="83" t="str">
        <f t="shared" si="129"/>
        <v xml:space="preserve"> </v>
      </c>
      <c r="Q807" s="83" t="str">
        <f t="shared" si="124"/>
        <v xml:space="preserve"> </v>
      </c>
      <c r="R807" s="82" t="str">
        <f t="shared" si="125"/>
        <v xml:space="preserve"> </v>
      </c>
      <c r="S807" s="82" t="str">
        <f t="shared" si="126"/>
        <v xml:space="preserve"> </v>
      </c>
      <c r="T807" s="84" t="str">
        <f t="shared" si="127"/>
        <v xml:space="preserve"> </v>
      </c>
      <c r="U807" s="77"/>
      <c r="V807" s="78"/>
      <c r="Z807" s="80"/>
      <c r="AA807" s="80"/>
      <c r="AB807" s="80"/>
    </row>
    <row r="808" spans="1:28" s="79" customFormat="1" ht="15" customHeight="1" x14ac:dyDescent="0.2">
      <c r="A808" s="46"/>
      <c r="B808" s="85"/>
      <c r="C808" s="48"/>
      <c r="D808" s="48"/>
      <c r="E808" s="86"/>
      <c r="F808" s="49"/>
      <c r="G808" s="94" t="str">
        <f t="shared" si="120"/>
        <v xml:space="preserve"> </v>
      </c>
      <c r="H808" s="88" t="str">
        <f t="shared" si="121"/>
        <v xml:space="preserve"> </v>
      </c>
      <c r="I808" s="90"/>
      <c r="J808" s="87"/>
      <c r="K808" s="51"/>
      <c r="L808" s="96" t="str">
        <f t="shared" si="128"/>
        <v xml:space="preserve"> </v>
      </c>
      <c r="M808" s="64" t="str">
        <f>IF(E808=0," ",IF(D808="Hayır",VLOOKUP(H808,Katsayı!$A$1:$B$197,2),IF(D808="Evet",VLOOKUP(H808,Katsayı!$A$199:$B$235,2),0)))</f>
        <v xml:space="preserve"> </v>
      </c>
      <c r="N808" s="82" t="str">
        <f t="shared" si="122"/>
        <v xml:space="preserve"> </v>
      </c>
      <c r="O808" s="83" t="str">
        <f t="shared" si="123"/>
        <v xml:space="preserve"> </v>
      </c>
      <c r="P808" s="83" t="str">
        <f t="shared" si="129"/>
        <v xml:space="preserve"> </v>
      </c>
      <c r="Q808" s="83" t="str">
        <f t="shared" si="124"/>
        <v xml:space="preserve"> </v>
      </c>
      <c r="R808" s="82" t="str">
        <f t="shared" si="125"/>
        <v xml:space="preserve"> </v>
      </c>
      <c r="S808" s="82" t="str">
        <f t="shared" si="126"/>
        <v xml:space="preserve"> </v>
      </c>
      <c r="T808" s="84" t="str">
        <f t="shared" si="127"/>
        <v xml:space="preserve"> </v>
      </c>
      <c r="U808" s="77"/>
      <c r="V808" s="78"/>
      <c r="Z808" s="80"/>
      <c r="AA808" s="80"/>
      <c r="AB808" s="80"/>
    </row>
    <row r="809" spans="1:28" s="79" customFormat="1" ht="15" customHeight="1" x14ac:dyDescent="0.2">
      <c r="A809" s="46"/>
      <c r="B809" s="85"/>
      <c r="C809" s="48"/>
      <c r="D809" s="48"/>
      <c r="E809" s="86"/>
      <c r="F809" s="49"/>
      <c r="G809" s="94" t="str">
        <f t="shared" si="120"/>
        <v xml:space="preserve"> </v>
      </c>
      <c r="H809" s="88" t="str">
        <f t="shared" si="121"/>
        <v xml:space="preserve"> </v>
      </c>
      <c r="I809" s="90"/>
      <c r="J809" s="87"/>
      <c r="K809" s="51"/>
      <c r="L809" s="96" t="str">
        <f t="shared" si="128"/>
        <v xml:space="preserve"> </v>
      </c>
      <c r="M809" s="64" t="str">
        <f>IF(E809=0," ",IF(D809="Hayır",VLOOKUP(H809,Katsayı!$A$1:$B$197,2),IF(D809="Evet",VLOOKUP(H809,Katsayı!$A$199:$B$235,2),0)))</f>
        <v xml:space="preserve"> </v>
      </c>
      <c r="N809" s="82" t="str">
        <f t="shared" si="122"/>
        <v xml:space="preserve"> </v>
      </c>
      <c r="O809" s="83" t="str">
        <f t="shared" si="123"/>
        <v xml:space="preserve"> </v>
      </c>
      <c r="P809" s="83" t="str">
        <f t="shared" si="129"/>
        <v xml:space="preserve"> </v>
      </c>
      <c r="Q809" s="83" t="str">
        <f t="shared" si="124"/>
        <v xml:space="preserve"> </v>
      </c>
      <c r="R809" s="82" t="str">
        <f t="shared" si="125"/>
        <v xml:space="preserve"> </v>
      </c>
      <c r="S809" s="82" t="str">
        <f t="shared" si="126"/>
        <v xml:space="preserve"> </v>
      </c>
      <c r="T809" s="84" t="str">
        <f t="shared" si="127"/>
        <v xml:space="preserve"> </v>
      </c>
      <c r="U809" s="77"/>
      <c r="V809" s="78"/>
      <c r="Z809" s="80"/>
      <c r="AA809" s="80"/>
      <c r="AB809" s="80"/>
    </row>
    <row r="810" spans="1:28" s="79" customFormat="1" ht="15" customHeight="1" x14ac:dyDescent="0.2">
      <c r="A810" s="46"/>
      <c r="B810" s="85"/>
      <c r="C810" s="48"/>
      <c r="D810" s="48"/>
      <c r="E810" s="86"/>
      <c r="F810" s="49"/>
      <c r="G810" s="94" t="str">
        <f t="shared" si="120"/>
        <v xml:space="preserve"> </v>
      </c>
      <c r="H810" s="88" t="str">
        <f t="shared" si="121"/>
        <v xml:space="preserve"> </v>
      </c>
      <c r="I810" s="90"/>
      <c r="J810" s="87"/>
      <c r="K810" s="51"/>
      <c r="L810" s="96" t="str">
        <f t="shared" si="128"/>
        <v xml:space="preserve"> </v>
      </c>
      <c r="M810" s="64" t="str">
        <f>IF(E810=0," ",IF(D810="Hayır",VLOOKUP(H810,Katsayı!$A$1:$B$197,2),IF(D810="Evet",VLOOKUP(H810,Katsayı!$A$199:$B$235,2),0)))</f>
        <v xml:space="preserve"> </v>
      </c>
      <c r="N810" s="82" t="str">
        <f t="shared" si="122"/>
        <v xml:space="preserve"> </v>
      </c>
      <c r="O810" s="83" t="str">
        <f t="shared" si="123"/>
        <v xml:space="preserve"> </v>
      </c>
      <c r="P810" s="83" t="str">
        <f t="shared" si="129"/>
        <v xml:space="preserve"> </v>
      </c>
      <c r="Q810" s="83" t="str">
        <f t="shared" si="124"/>
        <v xml:space="preserve"> </v>
      </c>
      <c r="R810" s="82" t="str">
        <f t="shared" si="125"/>
        <v xml:space="preserve"> </v>
      </c>
      <c r="S810" s="82" t="str">
        <f t="shared" si="126"/>
        <v xml:space="preserve"> </v>
      </c>
      <c r="T810" s="84" t="str">
        <f t="shared" si="127"/>
        <v xml:space="preserve"> </v>
      </c>
      <c r="U810" s="77"/>
      <c r="V810" s="78"/>
      <c r="Z810" s="80"/>
      <c r="AA810" s="80"/>
      <c r="AB810" s="80"/>
    </row>
    <row r="811" spans="1:28" s="79" customFormat="1" ht="15" customHeight="1" x14ac:dyDescent="0.2">
      <c r="A811" s="46"/>
      <c r="B811" s="85"/>
      <c r="C811" s="48"/>
      <c r="D811" s="48"/>
      <c r="E811" s="86"/>
      <c r="F811" s="49"/>
      <c r="G811" s="94" t="str">
        <f t="shared" si="120"/>
        <v xml:space="preserve"> </v>
      </c>
      <c r="H811" s="88" t="str">
        <f t="shared" si="121"/>
        <v xml:space="preserve"> </v>
      </c>
      <c r="I811" s="90"/>
      <c r="J811" s="87"/>
      <c r="K811" s="51"/>
      <c r="L811" s="96" t="str">
        <f t="shared" si="128"/>
        <v xml:space="preserve"> </v>
      </c>
      <c r="M811" s="64" t="str">
        <f>IF(E811=0," ",IF(D811="Hayır",VLOOKUP(H811,Katsayı!$A$1:$B$197,2),IF(D811="Evet",VLOOKUP(H811,Katsayı!$A$199:$B$235,2),0)))</f>
        <v xml:space="preserve"> </v>
      </c>
      <c r="N811" s="82" t="str">
        <f t="shared" si="122"/>
        <v xml:space="preserve"> </v>
      </c>
      <c r="O811" s="83" t="str">
        <f t="shared" si="123"/>
        <v xml:space="preserve"> </v>
      </c>
      <c r="P811" s="83" t="str">
        <f t="shared" si="129"/>
        <v xml:space="preserve"> </v>
      </c>
      <c r="Q811" s="83" t="str">
        <f t="shared" si="124"/>
        <v xml:space="preserve"> </v>
      </c>
      <c r="R811" s="82" t="str">
        <f t="shared" si="125"/>
        <v xml:space="preserve"> </v>
      </c>
      <c r="S811" s="82" t="str">
        <f t="shared" si="126"/>
        <v xml:space="preserve"> </v>
      </c>
      <c r="T811" s="84" t="str">
        <f t="shared" si="127"/>
        <v xml:space="preserve"> </v>
      </c>
      <c r="U811" s="77"/>
      <c r="V811" s="78"/>
      <c r="Z811" s="80"/>
      <c r="AA811" s="80"/>
      <c r="AB811" s="80"/>
    </row>
    <row r="812" spans="1:28" s="79" customFormat="1" ht="15" customHeight="1" x14ac:dyDescent="0.2">
      <c r="A812" s="46"/>
      <c r="B812" s="85"/>
      <c r="C812" s="48"/>
      <c r="D812" s="48"/>
      <c r="E812" s="86"/>
      <c r="F812" s="49"/>
      <c r="G812" s="94" t="str">
        <f t="shared" si="120"/>
        <v xml:space="preserve"> </v>
      </c>
      <c r="H812" s="88" t="str">
        <f t="shared" si="121"/>
        <v xml:space="preserve"> </v>
      </c>
      <c r="I812" s="90"/>
      <c r="J812" s="87"/>
      <c r="K812" s="51"/>
      <c r="L812" s="96" t="str">
        <f t="shared" si="128"/>
        <v xml:space="preserve"> </v>
      </c>
      <c r="M812" s="64" t="str">
        <f>IF(E812=0," ",IF(D812="Hayır",VLOOKUP(H812,Katsayı!$A$1:$B$197,2),IF(D812="Evet",VLOOKUP(H812,Katsayı!$A$199:$B$235,2),0)))</f>
        <v xml:space="preserve"> </v>
      </c>
      <c r="N812" s="82" t="str">
        <f t="shared" si="122"/>
        <v xml:space="preserve"> </v>
      </c>
      <c r="O812" s="83" t="str">
        <f t="shared" si="123"/>
        <v xml:space="preserve"> </v>
      </c>
      <c r="P812" s="83" t="str">
        <f t="shared" si="129"/>
        <v xml:space="preserve"> </v>
      </c>
      <c r="Q812" s="83" t="str">
        <f t="shared" si="124"/>
        <v xml:space="preserve"> </v>
      </c>
      <c r="R812" s="82" t="str">
        <f t="shared" si="125"/>
        <v xml:space="preserve"> </v>
      </c>
      <c r="S812" s="82" t="str">
        <f t="shared" si="126"/>
        <v xml:space="preserve"> </v>
      </c>
      <c r="T812" s="84" t="str">
        <f t="shared" si="127"/>
        <v xml:space="preserve"> </v>
      </c>
      <c r="U812" s="77"/>
      <c r="V812" s="78"/>
      <c r="Z812" s="80"/>
      <c r="AA812" s="80"/>
      <c r="AB812" s="80"/>
    </row>
    <row r="813" spans="1:28" s="79" customFormat="1" ht="15" customHeight="1" x14ac:dyDescent="0.2">
      <c r="A813" s="46"/>
      <c r="B813" s="85"/>
      <c r="C813" s="48"/>
      <c r="D813" s="48"/>
      <c r="E813" s="86"/>
      <c r="F813" s="49"/>
      <c r="G813" s="94" t="str">
        <f t="shared" si="120"/>
        <v xml:space="preserve"> </v>
      </c>
      <c r="H813" s="88" t="str">
        <f t="shared" si="121"/>
        <v xml:space="preserve"> </v>
      </c>
      <c r="I813" s="90"/>
      <c r="J813" s="87"/>
      <c r="K813" s="51"/>
      <c r="L813" s="96" t="str">
        <f t="shared" si="128"/>
        <v xml:space="preserve"> </v>
      </c>
      <c r="M813" s="64" t="str">
        <f>IF(E813=0," ",IF(D813="Hayır",VLOOKUP(H813,Katsayı!$A$1:$B$197,2),IF(D813="Evet",VLOOKUP(H813,Katsayı!$A$199:$B$235,2),0)))</f>
        <v xml:space="preserve"> </v>
      </c>
      <c r="N813" s="82" t="str">
        <f t="shared" si="122"/>
        <v xml:space="preserve"> </v>
      </c>
      <c r="O813" s="83" t="str">
        <f t="shared" si="123"/>
        <v xml:space="preserve"> </v>
      </c>
      <c r="P813" s="83" t="str">
        <f t="shared" si="129"/>
        <v xml:space="preserve"> </v>
      </c>
      <c r="Q813" s="83" t="str">
        <f t="shared" si="124"/>
        <v xml:space="preserve"> </v>
      </c>
      <c r="R813" s="82" t="str">
        <f t="shared" si="125"/>
        <v xml:space="preserve"> </v>
      </c>
      <c r="S813" s="82" t="str">
        <f t="shared" si="126"/>
        <v xml:space="preserve"> </v>
      </c>
      <c r="T813" s="84" t="str">
        <f t="shared" si="127"/>
        <v xml:space="preserve"> </v>
      </c>
      <c r="U813" s="77"/>
      <c r="V813" s="78"/>
      <c r="Z813" s="80"/>
      <c r="AA813" s="80"/>
      <c r="AB813" s="80"/>
    </row>
    <row r="814" spans="1:28" s="79" customFormat="1" ht="15" customHeight="1" x14ac:dyDescent="0.2">
      <c r="A814" s="46"/>
      <c r="B814" s="85"/>
      <c r="C814" s="48"/>
      <c r="D814" s="48"/>
      <c r="E814" s="86"/>
      <c r="F814" s="49"/>
      <c r="G814" s="94" t="str">
        <f t="shared" si="120"/>
        <v xml:space="preserve"> </v>
      </c>
      <c r="H814" s="88" t="str">
        <f t="shared" si="121"/>
        <v xml:space="preserve"> </v>
      </c>
      <c r="I814" s="90"/>
      <c r="J814" s="87"/>
      <c r="K814" s="51"/>
      <c r="L814" s="96" t="str">
        <f t="shared" si="128"/>
        <v xml:space="preserve"> </v>
      </c>
      <c r="M814" s="64" t="str">
        <f>IF(E814=0," ",IF(D814="Hayır",VLOOKUP(H814,Katsayı!$A$1:$B$197,2),IF(D814="Evet",VLOOKUP(H814,Katsayı!$A$199:$B$235,2),0)))</f>
        <v xml:space="preserve"> </v>
      </c>
      <c r="N814" s="82" t="str">
        <f t="shared" si="122"/>
        <v xml:space="preserve"> </v>
      </c>
      <c r="O814" s="83" t="str">
        <f t="shared" si="123"/>
        <v xml:space="preserve"> </v>
      </c>
      <c r="P814" s="83" t="str">
        <f t="shared" si="129"/>
        <v xml:space="preserve"> </v>
      </c>
      <c r="Q814" s="83" t="str">
        <f t="shared" si="124"/>
        <v xml:space="preserve"> </v>
      </c>
      <c r="R814" s="82" t="str">
        <f t="shared" si="125"/>
        <v xml:space="preserve"> </v>
      </c>
      <c r="S814" s="82" t="str">
        <f t="shared" si="126"/>
        <v xml:space="preserve"> </v>
      </c>
      <c r="T814" s="84" t="str">
        <f t="shared" si="127"/>
        <v xml:space="preserve"> </v>
      </c>
      <c r="U814" s="77"/>
      <c r="V814" s="78"/>
      <c r="Z814" s="80"/>
      <c r="AA814" s="80"/>
      <c r="AB814" s="80"/>
    </row>
    <row r="815" spans="1:28" s="79" customFormat="1" ht="15" customHeight="1" x14ac:dyDescent="0.2">
      <c r="A815" s="46"/>
      <c r="B815" s="85"/>
      <c r="C815" s="48"/>
      <c r="D815" s="48"/>
      <c r="E815" s="86"/>
      <c r="F815" s="49"/>
      <c r="G815" s="94" t="str">
        <f t="shared" si="120"/>
        <v xml:space="preserve"> </v>
      </c>
      <c r="H815" s="88" t="str">
        <f t="shared" si="121"/>
        <v xml:space="preserve"> </v>
      </c>
      <c r="I815" s="90"/>
      <c r="J815" s="87"/>
      <c r="K815" s="51"/>
      <c r="L815" s="96" t="str">
        <f t="shared" si="128"/>
        <v xml:space="preserve"> </v>
      </c>
      <c r="M815" s="64" t="str">
        <f>IF(E815=0," ",IF(D815="Hayır",VLOOKUP(H815,Katsayı!$A$1:$B$197,2),IF(D815="Evet",VLOOKUP(H815,Katsayı!$A$199:$B$235,2),0)))</f>
        <v xml:space="preserve"> </v>
      </c>
      <c r="N815" s="82" t="str">
        <f t="shared" si="122"/>
        <v xml:space="preserve"> </v>
      </c>
      <c r="O815" s="83" t="str">
        <f t="shared" si="123"/>
        <v xml:space="preserve"> </v>
      </c>
      <c r="P815" s="83" t="str">
        <f t="shared" si="129"/>
        <v xml:space="preserve"> </v>
      </c>
      <c r="Q815" s="83" t="str">
        <f t="shared" si="124"/>
        <v xml:space="preserve"> </v>
      </c>
      <c r="R815" s="82" t="str">
        <f t="shared" si="125"/>
        <v xml:space="preserve"> </v>
      </c>
      <c r="S815" s="82" t="str">
        <f t="shared" si="126"/>
        <v xml:space="preserve"> </v>
      </c>
      <c r="T815" s="84" t="str">
        <f t="shared" si="127"/>
        <v xml:space="preserve"> </v>
      </c>
      <c r="U815" s="77"/>
      <c r="V815" s="78"/>
      <c r="Z815" s="80"/>
      <c r="AA815" s="80"/>
      <c r="AB815" s="80"/>
    </row>
    <row r="816" spans="1:28" s="79" customFormat="1" ht="15" customHeight="1" x14ac:dyDescent="0.2">
      <c r="A816" s="46"/>
      <c r="B816" s="85"/>
      <c r="C816" s="48"/>
      <c r="D816" s="48"/>
      <c r="E816" s="86"/>
      <c r="F816" s="49"/>
      <c r="G816" s="94" t="str">
        <f t="shared" si="120"/>
        <v xml:space="preserve"> </v>
      </c>
      <c r="H816" s="88" t="str">
        <f t="shared" si="121"/>
        <v xml:space="preserve"> </v>
      </c>
      <c r="I816" s="90"/>
      <c r="J816" s="87"/>
      <c r="K816" s="51"/>
      <c r="L816" s="96" t="str">
        <f t="shared" si="128"/>
        <v xml:space="preserve"> </v>
      </c>
      <c r="M816" s="64" t="str">
        <f>IF(E816=0," ",IF(D816="Hayır",VLOOKUP(H816,Katsayı!$A$1:$B$197,2),IF(D816="Evet",VLOOKUP(H816,Katsayı!$A$199:$B$235,2),0)))</f>
        <v xml:space="preserve"> </v>
      </c>
      <c r="N816" s="82" t="str">
        <f t="shared" si="122"/>
        <v xml:space="preserve"> </v>
      </c>
      <c r="O816" s="83" t="str">
        <f t="shared" si="123"/>
        <v xml:space="preserve"> </v>
      </c>
      <c r="P816" s="83" t="str">
        <f t="shared" si="129"/>
        <v xml:space="preserve"> </v>
      </c>
      <c r="Q816" s="83" t="str">
        <f t="shared" si="124"/>
        <v xml:space="preserve"> </v>
      </c>
      <c r="R816" s="82" t="str">
        <f t="shared" si="125"/>
        <v xml:space="preserve"> </v>
      </c>
      <c r="S816" s="82" t="str">
        <f t="shared" si="126"/>
        <v xml:space="preserve"> </v>
      </c>
      <c r="T816" s="84" t="str">
        <f t="shared" si="127"/>
        <v xml:space="preserve"> </v>
      </c>
      <c r="U816" s="77"/>
      <c r="V816" s="78"/>
      <c r="Z816" s="80"/>
      <c r="AA816" s="80"/>
      <c r="AB816" s="80"/>
    </row>
    <row r="817" spans="1:28" s="79" customFormat="1" ht="15" customHeight="1" x14ac:dyDescent="0.2">
      <c r="A817" s="46"/>
      <c r="B817" s="47"/>
      <c r="C817" s="48"/>
      <c r="D817" s="48"/>
      <c r="E817" s="86"/>
      <c r="F817" s="50"/>
      <c r="G817" s="94" t="str">
        <f t="shared" si="120"/>
        <v xml:space="preserve"> </v>
      </c>
      <c r="H817" s="88" t="str">
        <f t="shared" si="121"/>
        <v xml:space="preserve"> </v>
      </c>
      <c r="I817" s="90"/>
      <c r="J817" s="81"/>
      <c r="K817" s="51"/>
      <c r="L817" s="96" t="str">
        <f t="shared" si="128"/>
        <v xml:space="preserve"> </v>
      </c>
      <c r="M817" s="64" t="str">
        <f>IF(E817=0," ",IF(D817="Hayır",VLOOKUP(H817,Katsayı!$A$1:$B$197,2),IF(D817="Evet",VLOOKUP(H817,Katsayı!$A$199:$B$235,2),0)))</f>
        <v xml:space="preserve"> </v>
      </c>
      <c r="N817" s="82" t="str">
        <f t="shared" si="122"/>
        <v xml:space="preserve"> </v>
      </c>
      <c r="O817" s="83" t="str">
        <f t="shared" si="123"/>
        <v xml:space="preserve"> </v>
      </c>
      <c r="P817" s="83" t="str">
        <f t="shared" si="129"/>
        <v xml:space="preserve"> </v>
      </c>
      <c r="Q817" s="83" t="str">
        <f t="shared" si="124"/>
        <v xml:space="preserve"> </v>
      </c>
      <c r="R817" s="82" t="str">
        <f t="shared" si="125"/>
        <v xml:space="preserve"> </v>
      </c>
      <c r="S817" s="82" t="str">
        <f t="shared" si="126"/>
        <v xml:space="preserve"> </v>
      </c>
      <c r="T817" s="84" t="str">
        <f t="shared" si="127"/>
        <v xml:space="preserve"> </v>
      </c>
      <c r="U817" s="77"/>
      <c r="V817" s="78"/>
      <c r="Z817" s="80"/>
      <c r="AA817" s="80"/>
      <c r="AB817" s="80"/>
    </row>
    <row r="818" spans="1:28" s="79" customFormat="1" ht="15" customHeight="1" x14ac:dyDescent="0.2">
      <c r="A818" s="46"/>
      <c r="B818" s="47"/>
      <c r="C818" s="48"/>
      <c r="D818" s="48"/>
      <c r="E818" s="58"/>
      <c r="F818" s="50"/>
      <c r="G818" s="94" t="str">
        <f t="shared" si="120"/>
        <v xml:space="preserve"> </v>
      </c>
      <c r="H818" s="88" t="str">
        <f t="shared" si="121"/>
        <v xml:space="preserve"> </v>
      </c>
      <c r="I818" s="90"/>
      <c r="J818" s="81"/>
      <c r="K818" s="51"/>
      <c r="L818" s="96" t="str">
        <f t="shared" si="128"/>
        <v xml:space="preserve"> </v>
      </c>
      <c r="M818" s="64" t="str">
        <f>IF(E818=0," ",IF(D818="Hayır",VLOOKUP(H818,Katsayı!$A$1:$B$197,2),IF(D818="Evet",VLOOKUP(H818,Katsayı!$A$199:$B$235,2),0)))</f>
        <v xml:space="preserve"> </v>
      </c>
      <c r="N818" s="82" t="str">
        <f t="shared" si="122"/>
        <v xml:space="preserve"> </v>
      </c>
      <c r="O818" s="83" t="str">
        <f t="shared" si="123"/>
        <v xml:space="preserve"> </v>
      </c>
      <c r="P818" s="83" t="str">
        <f t="shared" si="129"/>
        <v xml:space="preserve"> </v>
      </c>
      <c r="Q818" s="83" t="str">
        <f t="shared" si="124"/>
        <v xml:space="preserve"> </v>
      </c>
      <c r="R818" s="82" t="str">
        <f t="shared" si="125"/>
        <v xml:space="preserve"> </v>
      </c>
      <c r="S818" s="82" t="str">
        <f t="shared" si="126"/>
        <v xml:space="preserve"> </v>
      </c>
      <c r="T818" s="84" t="str">
        <f t="shared" si="127"/>
        <v xml:space="preserve"> </v>
      </c>
      <c r="U818" s="77"/>
      <c r="V818" s="78"/>
      <c r="Z818" s="80"/>
      <c r="AA818" s="80"/>
      <c r="AB818" s="80"/>
    </row>
    <row r="819" spans="1:28" s="79" customFormat="1" ht="15" customHeight="1" x14ac:dyDescent="0.2">
      <c r="A819" s="46"/>
      <c r="B819" s="47"/>
      <c r="C819" s="48"/>
      <c r="D819" s="48"/>
      <c r="E819" s="58"/>
      <c r="F819" s="49"/>
      <c r="G819" s="94" t="str">
        <f t="shared" si="120"/>
        <v xml:space="preserve"> </v>
      </c>
      <c r="H819" s="88" t="str">
        <f t="shared" si="121"/>
        <v xml:space="preserve"> </v>
      </c>
      <c r="I819" s="90"/>
      <c r="J819" s="81"/>
      <c r="K819" s="51"/>
      <c r="L819" s="96" t="str">
        <f t="shared" si="128"/>
        <v xml:space="preserve"> </v>
      </c>
      <c r="M819" s="64" t="str">
        <f>IF(E819=0," ",IF(D819="Hayır",VLOOKUP(H819,Katsayı!$A$1:$B$197,2),IF(D819="Evet",VLOOKUP(H819,Katsayı!$A$199:$B$235,2),0)))</f>
        <v xml:space="preserve"> </v>
      </c>
      <c r="N819" s="82" t="str">
        <f t="shared" si="122"/>
        <v xml:space="preserve"> </v>
      </c>
      <c r="O819" s="83" t="str">
        <f t="shared" si="123"/>
        <v xml:space="preserve"> </v>
      </c>
      <c r="P819" s="83" t="str">
        <f t="shared" si="129"/>
        <v xml:space="preserve"> </v>
      </c>
      <c r="Q819" s="83" t="str">
        <f t="shared" si="124"/>
        <v xml:space="preserve"> </v>
      </c>
      <c r="R819" s="82" t="str">
        <f t="shared" si="125"/>
        <v xml:space="preserve"> </v>
      </c>
      <c r="S819" s="82" t="str">
        <f t="shared" si="126"/>
        <v xml:space="preserve"> </v>
      </c>
      <c r="T819" s="84" t="str">
        <f t="shared" si="127"/>
        <v xml:space="preserve"> </v>
      </c>
      <c r="U819" s="77"/>
      <c r="V819" s="78"/>
      <c r="Z819" s="80"/>
      <c r="AA819" s="80"/>
      <c r="AB819" s="80"/>
    </row>
    <row r="820" spans="1:28" s="79" customFormat="1" ht="15" customHeight="1" x14ac:dyDescent="0.2">
      <c r="A820" s="46"/>
      <c r="B820" s="47"/>
      <c r="C820" s="48"/>
      <c r="D820" s="48"/>
      <c r="E820" s="58"/>
      <c r="F820" s="49"/>
      <c r="G820" s="94" t="str">
        <f t="shared" si="120"/>
        <v xml:space="preserve"> </v>
      </c>
      <c r="H820" s="88" t="str">
        <f t="shared" si="121"/>
        <v xml:space="preserve"> </v>
      </c>
      <c r="I820" s="90"/>
      <c r="J820" s="81"/>
      <c r="K820" s="51"/>
      <c r="L820" s="96" t="str">
        <f t="shared" si="128"/>
        <v xml:space="preserve"> </v>
      </c>
      <c r="M820" s="64" t="str">
        <f>IF(E820=0," ",IF(D820="Hayır",VLOOKUP(H820,Katsayı!$A$1:$B$197,2),IF(D820="Evet",VLOOKUP(H820,Katsayı!$A$199:$B$235,2),0)))</f>
        <v xml:space="preserve"> </v>
      </c>
      <c r="N820" s="82" t="str">
        <f t="shared" si="122"/>
        <v xml:space="preserve"> </v>
      </c>
      <c r="O820" s="83" t="str">
        <f t="shared" si="123"/>
        <v xml:space="preserve"> </v>
      </c>
      <c r="P820" s="83" t="str">
        <f t="shared" si="129"/>
        <v xml:space="preserve"> </v>
      </c>
      <c r="Q820" s="83" t="str">
        <f t="shared" si="124"/>
        <v xml:space="preserve"> </v>
      </c>
      <c r="R820" s="82" t="str">
        <f t="shared" si="125"/>
        <v xml:space="preserve"> </v>
      </c>
      <c r="S820" s="82" t="str">
        <f t="shared" si="126"/>
        <v xml:space="preserve"> </v>
      </c>
      <c r="T820" s="84" t="str">
        <f t="shared" si="127"/>
        <v xml:space="preserve"> </v>
      </c>
      <c r="U820" s="77"/>
      <c r="V820" s="78"/>
      <c r="Z820" s="80"/>
      <c r="AA820" s="80"/>
      <c r="AB820" s="80"/>
    </row>
    <row r="821" spans="1:28" s="79" customFormat="1" ht="15" customHeight="1" x14ac:dyDescent="0.2">
      <c r="A821" s="46"/>
      <c r="B821" s="47"/>
      <c r="C821" s="48"/>
      <c r="D821" s="48"/>
      <c r="E821" s="58"/>
      <c r="F821" s="49"/>
      <c r="G821" s="94" t="str">
        <f t="shared" si="120"/>
        <v xml:space="preserve"> </v>
      </c>
      <c r="H821" s="88" t="str">
        <f t="shared" si="121"/>
        <v xml:space="preserve"> </v>
      </c>
      <c r="I821" s="90"/>
      <c r="J821" s="81"/>
      <c r="K821" s="51"/>
      <c r="L821" s="96" t="str">
        <f t="shared" si="128"/>
        <v xml:space="preserve"> </v>
      </c>
      <c r="M821" s="64" t="str">
        <f>IF(E821=0," ",IF(D821="Hayır",VLOOKUP(H821,Katsayı!$A$1:$B$197,2),IF(D821="Evet",VLOOKUP(H821,Katsayı!$A$199:$B$235,2),0)))</f>
        <v xml:space="preserve"> </v>
      </c>
      <c r="N821" s="82" t="str">
        <f t="shared" si="122"/>
        <v xml:space="preserve"> </v>
      </c>
      <c r="O821" s="83" t="str">
        <f t="shared" si="123"/>
        <v xml:space="preserve"> </v>
      </c>
      <c r="P821" s="83" t="str">
        <f t="shared" si="129"/>
        <v xml:space="preserve"> </v>
      </c>
      <c r="Q821" s="83" t="str">
        <f t="shared" si="124"/>
        <v xml:space="preserve"> </v>
      </c>
      <c r="R821" s="82" t="str">
        <f t="shared" si="125"/>
        <v xml:space="preserve"> </v>
      </c>
      <c r="S821" s="82" t="str">
        <f t="shared" si="126"/>
        <v xml:space="preserve"> </v>
      </c>
      <c r="T821" s="84" t="str">
        <f t="shared" si="127"/>
        <v xml:space="preserve"> </v>
      </c>
      <c r="U821" s="77"/>
      <c r="V821" s="78"/>
      <c r="Z821" s="80"/>
      <c r="AA821" s="80"/>
      <c r="AB821" s="80"/>
    </row>
    <row r="822" spans="1:28" s="79" customFormat="1" ht="15" customHeight="1" x14ac:dyDescent="0.2">
      <c r="A822" s="46"/>
      <c r="B822" s="47"/>
      <c r="C822" s="48"/>
      <c r="D822" s="48"/>
      <c r="E822" s="58"/>
      <c r="F822" s="49"/>
      <c r="G822" s="94" t="str">
        <f t="shared" si="120"/>
        <v xml:space="preserve"> </v>
      </c>
      <c r="H822" s="88" t="str">
        <f t="shared" si="121"/>
        <v xml:space="preserve"> </v>
      </c>
      <c r="I822" s="90"/>
      <c r="J822" s="81"/>
      <c r="K822" s="51"/>
      <c r="L822" s="96" t="str">
        <f t="shared" si="128"/>
        <v xml:space="preserve"> </v>
      </c>
      <c r="M822" s="64" t="str">
        <f>IF(E822=0," ",IF(D822="Hayır",VLOOKUP(H822,Katsayı!$A$1:$B$197,2),IF(D822="Evet",VLOOKUP(H822,Katsayı!$A$199:$B$235,2),0)))</f>
        <v xml:space="preserve"> </v>
      </c>
      <c r="N822" s="82" t="str">
        <f t="shared" si="122"/>
        <v xml:space="preserve"> </v>
      </c>
      <c r="O822" s="83" t="str">
        <f t="shared" si="123"/>
        <v xml:space="preserve"> </v>
      </c>
      <c r="P822" s="83" t="str">
        <f t="shared" si="129"/>
        <v xml:space="preserve"> </v>
      </c>
      <c r="Q822" s="83" t="str">
        <f t="shared" si="124"/>
        <v xml:space="preserve"> </v>
      </c>
      <c r="R822" s="82" t="str">
        <f t="shared" si="125"/>
        <v xml:space="preserve"> </v>
      </c>
      <c r="S822" s="82" t="str">
        <f t="shared" si="126"/>
        <v xml:space="preserve"> </v>
      </c>
      <c r="T822" s="84" t="str">
        <f t="shared" si="127"/>
        <v xml:space="preserve"> </v>
      </c>
      <c r="U822" s="77"/>
      <c r="V822" s="78"/>
      <c r="Z822" s="80"/>
      <c r="AA822" s="80"/>
      <c r="AB822" s="80"/>
    </row>
    <row r="823" spans="1:28" s="79" customFormat="1" ht="15" customHeight="1" x14ac:dyDescent="0.2">
      <c r="A823" s="46"/>
      <c r="B823" s="47"/>
      <c r="C823" s="48"/>
      <c r="D823" s="48"/>
      <c r="E823" s="58"/>
      <c r="F823" s="49"/>
      <c r="G823" s="94" t="str">
        <f t="shared" si="120"/>
        <v xml:space="preserve"> </v>
      </c>
      <c r="H823" s="88" t="str">
        <f t="shared" si="121"/>
        <v xml:space="preserve"> </v>
      </c>
      <c r="I823" s="90"/>
      <c r="J823" s="81"/>
      <c r="K823" s="51"/>
      <c r="L823" s="96" t="str">
        <f t="shared" si="128"/>
        <v xml:space="preserve"> </v>
      </c>
      <c r="M823" s="64" t="str">
        <f>IF(E823=0," ",IF(D823="Hayır",VLOOKUP(H823,Katsayı!$A$1:$B$197,2),IF(D823="Evet",VLOOKUP(H823,Katsayı!$A$199:$B$235,2),0)))</f>
        <v xml:space="preserve"> </v>
      </c>
      <c r="N823" s="82" t="str">
        <f t="shared" si="122"/>
        <v xml:space="preserve"> </v>
      </c>
      <c r="O823" s="83" t="str">
        <f t="shared" si="123"/>
        <v xml:space="preserve"> </v>
      </c>
      <c r="P823" s="83" t="str">
        <f t="shared" si="129"/>
        <v xml:space="preserve"> </v>
      </c>
      <c r="Q823" s="83" t="str">
        <f t="shared" si="124"/>
        <v xml:space="preserve"> </v>
      </c>
      <c r="R823" s="82" t="str">
        <f t="shared" si="125"/>
        <v xml:space="preserve"> </v>
      </c>
      <c r="S823" s="82" t="str">
        <f t="shared" si="126"/>
        <v xml:space="preserve"> </v>
      </c>
      <c r="T823" s="84" t="str">
        <f t="shared" si="127"/>
        <v xml:space="preserve"> </v>
      </c>
      <c r="U823" s="77"/>
      <c r="V823" s="78"/>
      <c r="Z823" s="80"/>
      <c r="AA823" s="80"/>
      <c r="AB823" s="80"/>
    </row>
    <row r="824" spans="1:28" s="79" customFormat="1" ht="15" customHeight="1" x14ac:dyDescent="0.2">
      <c r="A824" s="46"/>
      <c r="B824" s="47"/>
      <c r="C824" s="48"/>
      <c r="D824" s="48"/>
      <c r="E824" s="58"/>
      <c r="F824" s="49"/>
      <c r="G824" s="94" t="str">
        <f t="shared" si="120"/>
        <v xml:space="preserve"> </v>
      </c>
      <c r="H824" s="88" t="str">
        <f t="shared" si="121"/>
        <v xml:space="preserve"> </v>
      </c>
      <c r="I824" s="90"/>
      <c r="J824" s="81"/>
      <c r="K824" s="51"/>
      <c r="L824" s="96" t="str">
        <f t="shared" si="128"/>
        <v xml:space="preserve"> </v>
      </c>
      <c r="M824" s="64" t="str">
        <f>IF(E824=0," ",IF(D824="Hayır",VLOOKUP(H824,Katsayı!$A$1:$B$197,2),IF(D824="Evet",VLOOKUP(H824,Katsayı!$A$199:$B$235,2),0)))</f>
        <v xml:space="preserve"> </v>
      </c>
      <c r="N824" s="82" t="str">
        <f t="shared" si="122"/>
        <v xml:space="preserve"> </v>
      </c>
      <c r="O824" s="83" t="str">
        <f t="shared" si="123"/>
        <v xml:space="preserve"> </v>
      </c>
      <c r="P824" s="83" t="str">
        <f t="shared" si="129"/>
        <v xml:space="preserve"> </v>
      </c>
      <c r="Q824" s="83" t="str">
        <f t="shared" si="124"/>
        <v xml:space="preserve"> </v>
      </c>
      <c r="R824" s="82" t="str">
        <f t="shared" si="125"/>
        <v xml:space="preserve"> </v>
      </c>
      <c r="S824" s="82" t="str">
        <f t="shared" si="126"/>
        <v xml:space="preserve"> </v>
      </c>
      <c r="T824" s="84" t="str">
        <f t="shared" si="127"/>
        <v xml:space="preserve"> </v>
      </c>
      <c r="U824" s="77"/>
      <c r="V824" s="78"/>
      <c r="Z824" s="80"/>
      <c r="AA824" s="80"/>
      <c r="AB824" s="80"/>
    </row>
    <row r="825" spans="1:28" s="79" customFormat="1" ht="15" customHeight="1" x14ac:dyDescent="0.2">
      <c r="A825" s="46"/>
      <c r="B825" s="47"/>
      <c r="C825" s="48"/>
      <c r="D825" s="48"/>
      <c r="E825" s="58"/>
      <c r="F825" s="50"/>
      <c r="G825" s="94" t="str">
        <f t="shared" si="120"/>
        <v xml:space="preserve"> </v>
      </c>
      <c r="H825" s="88" t="str">
        <f t="shared" si="121"/>
        <v xml:space="preserve"> </v>
      </c>
      <c r="I825" s="90"/>
      <c r="J825" s="81"/>
      <c r="K825" s="51"/>
      <c r="L825" s="96" t="str">
        <f t="shared" si="128"/>
        <v xml:space="preserve"> </v>
      </c>
      <c r="M825" s="64" t="str">
        <f>IF(E825=0," ",IF(D825="Hayır",VLOOKUP(H825,Katsayı!$A$1:$B$197,2),IF(D825="Evet",VLOOKUP(H825,Katsayı!$A$199:$B$235,2),0)))</f>
        <v xml:space="preserve"> </v>
      </c>
      <c r="N825" s="82" t="str">
        <f t="shared" si="122"/>
        <v xml:space="preserve"> </v>
      </c>
      <c r="O825" s="83" t="str">
        <f t="shared" si="123"/>
        <v xml:space="preserve"> </v>
      </c>
      <c r="P825" s="83" t="str">
        <f t="shared" si="129"/>
        <v xml:space="preserve"> </v>
      </c>
      <c r="Q825" s="83" t="str">
        <f t="shared" si="124"/>
        <v xml:space="preserve"> </v>
      </c>
      <c r="R825" s="82" t="str">
        <f t="shared" si="125"/>
        <v xml:space="preserve"> </v>
      </c>
      <c r="S825" s="82" t="str">
        <f t="shared" si="126"/>
        <v xml:space="preserve"> </v>
      </c>
      <c r="T825" s="84" t="str">
        <f t="shared" si="127"/>
        <v xml:space="preserve"> </v>
      </c>
      <c r="U825" s="77"/>
      <c r="V825" s="78"/>
      <c r="Z825" s="80"/>
      <c r="AA825" s="80"/>
      <c r="AB825" s="80"/>
    </row>
    <row r="826" spans="1:28" s="79" customFormat="1" ht="15" customHeight="1" x14ac:dyDescent="0.2">
      <c r="A826" s="46"/>
      <c r="B826" s="47"/>
      <c r="C826" s="48"/>
      <c r="D826" s="48"/>
      <c r="E826" s="58"/>
      <c r="F826" s="50"/>
      <c r="G826" s="94" t="str">
        <f t="shared" si="120"/>
        <v xml:space="preserve"> </v>
      </c>
      <c r="H826" s="88" t="str">
        <f t="shared" si="121"/>
        <v xml:space="preserve"> </v>
      </c>
      <c r="I826" s="90"/>
      <c r="J826" s="81"/>
      <c r="K826" s="51"/>
      <c r="L826" s="96" t="str">
        <f t="shared" si="128"/>
        <v xml:space="preserve"> </v>
      </c>
      <c r="M826" s="64" t="str">
        <f>IF(E826=0," ",IF(D826="Hayır",VLOOKUP(H826,Katsayı!$A$1:$B$197,2),IF(D826="Evet",VLOOKUP(H826,Katsayı!$A$199:$B$235,2),0)))</f>
        <v xml:space="preserve"> </v>
      </c>
      <c r="N826" s="82" t="str">
        <f t="shared" si="122"/>
        <v xml:space="preserve"> </v>
      </c>
      <c r="O826" s="83" t="str">
        <f t="shared" si="123"/>
        <v xml:space="preserve"> </v>
      </c>
      <c r="P826" s="83" t="str">
        <f t="shared" si="129"/>
        <v xml:space="preserve"> </v>
      </c>
      <c r="Q826" s="83" t="str">
        <f t="shared" si="124"/>
        <v xml:space="preserve"> </v>
      </c>
      <c r="R826" s="82" t="str">
        <f t="shared" si="125"/>
        <v xml:space="preserve"> </v>
      </c>
      <c r="S826" s="82" t="str">
        <f t="shared" si="126"/>
        <v xml:space="preserve"> </v>
      </c>
      <c r="T826" s="84" t="str">
        <f t="shared" si="127"/>
        <v xml:space="preserve"> </v>
      </c>
      <c r="U826" s="77"/>
      <c r="V826" s="78"/>
      <c r="Z826" s="80"/>
      <c r="AA826" s="80"/>
      <c r="AB826" s="80"/>
    </row>
    <row r="827" spans="1:28" s="79" customFormat="1" ht="15" customHeight="1" x14ac:dyDescent="0.2">
      <c r="A827" s="46"/>
      <c r="B827" s="47"/>
      <c r="C827" s="48"/>
      <c r="D827" s="48"/>
      <c r="E827" s="58"/>
      <c r="F827" s="50"/>
      <c r="G827" s="94" t="str">
        <f t="shared" si="120"/>
        <v xml:space="preserve"> </v>
      </c>
      <c r="H827" s="88" t="str">
        <f t="shared" si="121"/>
        <v xml:space="preserve"> </v>
      </c>
      <c r="I827" s="90"/>
      <c r="J827" s="81"/>
      <c r="K827" s="51"/>
      <c r="L827" s="96" t="str">
        <f t="shared" si="128"/>
        <v xml:space="preserve"> </v>
      </c>
      <c r="M827" s="64" t="str">
        <f>IF(E827=0," ",IF(D827="Hayır",VLOOKUP(H827,Katsayı!$A$1:$B$197,2),IF(D827="Evet",VLOOKUP(H827,Katsayı!$A$199:$B$235,2),0)))</f>
        <v xml:space="preserve"> </v>
      </c>
      <c r="N827" s="82" t="str">
        <f t="shared" si="122"/>
        <v xml:space="preserve"> </v>
      </c>
      <c r="O827" s="83" t="str">
        <f t="shared" si="123"/>
        <v xml:space="preserve"> </v>
      </c>
      <c r="P827" s="83" t="str">
        <f t="shared" si="129"/>
        <v xml:space="preserve"> </v>
      </c>
      <c r="Q827" s="83" t="str">
        <f t="shared" si="124"/>
        <v xml:space="preserve"> </v>
      </c>
      <c r="R827" s="82" t="str">
        <f t="shared" si="125"/>
        <v xml:space="preserve"> </v>
      </c>
      <c r="S827" s="82" t="str">
        <f t="shared" si="126"/>
        <v xml:space="preserve"> </v>
      </c>
      <c r="T827" s="84" t="str">
        <f t="shared" si="127"/>
        <v xml:space="preserve"> </v>
      </c>
      <c r="U827" s="77"/>
      <c r="V827" s="78"/>
      <c r="Z827" s="80"/>
      <c r="AA827" s="80"/>
      <c r="AB827" s="80"/>
    </row>
    <row r="828" spans="1:28" s="79" customFormat="1" ht="15" customHeight="1" x14ac:dyDescent="0.2">
      <c r="A828" s="46"/>
      <c r="B828" s="47"/>
      <c r="C828" s="48"/>
      <c r="D828" s="48"/>
      <c r="E828" s="58"/>
      <c r="F828" s="50"/>
      <c r="G828" s="94" t="str">
        <f t="shared" si="120"/>
        <v xml:space="preserve"> </v>
      </c>
      <c r="H828" s="88" t="str">
        <f t="shared" si="121"/>
        <v xml:space="preserve"> </v>
      </c>
      <c r="I828" s="90"/>
      <c r="J828" s="81"/>
      <c r="K828" s="51"/>
      <c r="L828" s="96" t="str">
        <f t="shared" si="128"/>
        <v xml:space="preserve"> </v>
      </c>
      <c r="M828" s="64" t="str">
        <f>IF(E828=0," ",IF(D828="Hayır",VLOOKUP(H828,Katsayı!$A$1:$B$197,2),IF(D828="Evet",VLOOKUP(H828,Katsayı!$A$199:$B$235,2),0)))</f>
        <v xml:space="preserve"> </v>
      </c>
      <c r="N828" s="82" t="str">
        <f t="shared" si="122"/>
        <v xml:space="preserve"> </v>
      </c>
      <c r="O828" s="83" t="str">
        <f t="shared" si="123"/>
        <v xml:space="preserve"> </v>
      </c>
      <c r="P828" s="83" t="str">
        <f t="shared" si="129"/>
        <v xml:space="preserve"> </v>
      </c>
      <c r="Q828" s="83" t="str">
        <f t="shared" si="124"/>
        <v xml:space="preserve"> </v>
      </c>
      <c r="R828" s="82" t="str">
        <f t="shared" si="125"/>
        <v xml:space="preserve"> </v>
      </c>
      <c r="S828" s="82" t="str">
        <f t="shared" si="126"/>
        <v xml:space="preserve"> </v>
      </c>
      <c r="T828" s="84" t="str">
        <f t="shared" si="127"/>
        <v xml:space="preserve"> </v>
      </c>
      <c r="U828" s="77"/>
      <c r="V828" s="78"/>
      <c r="Z828" s="80"/>
      <c r="AA828" s="80"/>
      <c r="AB828" s="80"/>
    </row>
    <row r="829" spans="1:28" s="79" customFormat="1" ht="15" customHeight="1" x14ac:dyDescent="0.2">
      <c r="A829" s="46"/>
      <c r="B829" s="47"/>
      <c r="C829" s="48"/>
      <c r="D829" s="48"/>
      <c r="E829" s="58"/>
      <c r="F829" s="50"/>
      <c r="G829" s="94" t="str">
        <f t="shared" si="120"/>
        <v xml:space="preserve"> </v>
      </c>
      <c r="H829" s="88" t="str">
        <f t="shared" si="121"/>
        <v xml:space="preserve"> </v>
      </c>
      <c r="I829" s="90"/>
      <c r="J829" s="81"/>
      <c r="K829" s="51"/>
      <c r="L829" s="96" t="str">
        <f t="shared" si="128"/>
        <v xml:space="preserve"> </v>
      </c>
      <c r="M829" s="64" t="str">
        <f>IF(E829=0," ",IF(D829="Hayır",VLOOKUP(H829,Katsayı!$A$1:$B$197,2),IF(D829="Evet",VLOOKUP(H829,Katsayı!$A$199:$B$235,2),0)))</f>
        <v xml:space="preserve"> </v>
      </c>
      <c r="N829" s="82" t="str">
        <f t="shared" si="122"/>
        <v xml:space="preserve"> </v>
      </c>
      <c r="O829" s="83" t="str">
        <f t="shared" si="123"/>
        <v xml:space="preserve"> </v>
      </c>
      <c r="P829" s="83" t="str">
        <f t="shared" si="129"/>
        <v xml:space="preserve"> </v>
      </c>
      <c r="Q829" s="83" t="str">
        <f t="shared" si="124"/>
        <v xml:space="preserve"> </v>
      </c>
      <c r="R829" s="82" t="str">
        <f t="shared" si="125"/>
        <v xml:space="preserve"> </v>
      </c>
      <c r="S829" s="82" t="str">
        <f t="shared" si="126"/>
        <v xml:space="preserve"> </v>
      </c>
      <c r="T829" s="84" t="str">
        <f t="shared" si="127"/>
        <v xml:space="preserve"> </v>
      </c>
      <c r="U829" s="77"/>
      <c r="V829" s="78"/>
      <c r="Z829" s="80"/>
      <c r="AA829" s="80"/>
      <c r="AB829" s="80"/>
    </row>
    <row r="830" spans="1:28" s="79" customFormat="1" ht="15" customHeight="1" x14ac:dyDescent="0.2">
      <c r="A830" s="46"/>
      <c r="B830" s="47"/>
      <c r="C830" s="48"/>
      <c r="D830" s="48"/>
      <c r="E830" s="58"/>
      <c r="F830" s="50"/>
      <c r="G830" s="94" t="str">
        <f t="shared" si="120"/>
        <v xml:space="preserve"> </v>
      </c>
      <c r="H830" s="88" t="str">
        <f t="shared" si="121"/>
        <v xml:space="preserve"> </v>
      </c>
      <c r="I830" s="90"/>
      <c r="J830" s="81"/>
      <c r="K830" s="51"/>
      <c r="L830" s="96" t="str">
        <f t="shared" si="128"/>
        <v xml:space="preserve"> </v>
      </c>
      <c r="M830" s="64" t="str">
        <f>IF(E830=0," ",IF(D830="Hayır",VLOOKUP(H830,Katsayı!$A$1:$B$197,2),IF(D830="Evet",VLOOKUP(H830,Katsayı!$A$199:$B$235,2),0)))</f>
        <v xml:space="preserve"> </v>
      </c>
      <c r="N830" s="82" t="str">
        <f t="shared" si="122"/>
        <v xml:space="preserve"> </v>
      </c>
      <c r="O830" s="83" t="str">
        <f t="shared" si="123"/>
        <v xml:space="preserve"> </v>
      </c>
      <c r="P830" s="83" t="str">
        <f t="shared" si="129"/>
        <v xml:space="preserve"> </v>
      </c>
      <c r="Q830" s="83" t="str">
        <f t="shared" si="124"/>
        <v xml:space="preserve"> </v>
      </c>
      <c r="R830" s="82" t="str">
        <f t="shared" si="125"/>
        <v xml:space="preserve"> </v>
      </c>
      <c r="S830" s="82" t="str">
        <f t="shared" si="126"/>
        <v xml:space="preserve"> </v>
      </c>
      <c r="T830" s="84" t="str">
        <f t="shared" si="127"/>
        <v xml:space="preserve"> </v>
      </c>
      <c r="U830" s="77"/>
      <c r="V830" s="78"/>
      <c r="Z830" s="80"/>
      <c r="AA830" s="80"/>
      <c r="AB830" s="80"/>
    </row>
    <row r="831" spans="1:28" s="79" customFormat="1" ht="15" customHeight="1" x14ac:dyDescent="0.2">
      <c r="A831" s="46"/>
      <c r="B831" s="47"/>
      <c r="C831" s="48"/>
      <c r="D831" s="48"/>
      <c r="E831" s="58"/>
      <c r="F831" s="50"/>
      <c r="G831" s="94" t="str">
        <f t="shared" si="120"/>
        <v xml:space="preserve"> </v>
      </c>
      <c r="H831" s="88" t="str">
        <f t="shared" si="121"/>
        <v xml:space="preserve"> </v>
      </c>
      <c r="I831" s="90"/>
      <c r="J831" s="81"/>
      <c r="K831" s="51"/>
      <c r="L831" s="96" t="str">
        <f t="shared" si="128"/>
        <v xml:space="preserve"> </v>
      </c>
      <c r="M831" s="64" t="str">
        <f>IF(E831=0," ",IF(D831="Hayır",VLOOKUP(H831,Katsayı!$A$1:$B$197,2),IF(D831="Evet",VLOOKUP(H831,Katsayı!$A$199:$B$235,2),0)))</f>
        <v xml:space="preserve"> </v>
      </c>
      <c r="N831" s="82" t="str">
        <f t="shared" si="122"/>
        <v xml:space="preserve"> </v>
      </c>
      <c r="O831" s="83" t="str">
        <f t="shared" si="123"/>
        <v xml:space="preserve"> </v>
      </c>
      <c r="P831" s="83" t="str">
        <f t="shared" si="129"/>
        <v xml:space="preserve"> </v>
      </c>
      <c r="Q831" s="83" t="str">
        <f t="shared" si="124"/>
        <v xml:space="preserve"> </v>
      </c>
      <c r="R831" s="82" t="str">
        <f t="shared" si="125"/>
        <v xml:space="preserve"> </v>
      </c>
      <c r="S831" s="82" t="str">
        <f t="shared" si="126"/>
        <v xml:space="preserve"> </v>
      </c>
      <c r="T831" s="84" t="str">
        <f t="shared" si="127"/>
        <v xml:space="preserve"> </v>
      </c>
      <c r="U831" s="77"/>
      <c r="V831" s="78"/>
      <c r="Z831" s="80"/>
      <c r="AA831" s="80"/>
      <c r="AB831" s="80"/>
    </row>
    <row r="832" spans="1:28" s="79" customFormat="1" ht="15" customHeight="1" x14ac:dyDescent="0.2">
      <c r="A832" s="46"/>
      <c r="B832" s="47"/>
      <c r="C832" s="48"/>
      <c r="D832" s="48"/>
      <c r="E832" s="58"/>
      <c r="F832" s="50"/>
      <c r="G832" s="94" t="str">
        <f t="shared" si="120"/>
        <v xml:space="preserve"> </v>
      </c>
      <c r="H832" s="88" t="str">
        <f t="shared" si="121"/>
        <v xml:space="preserve"> </v>
      </c>
      <c r="I832" s="90"/>
      <c r="J832" s="81"/>
      <c r="K832" s="51"/>
      <c r="L832" s="96" t="str">
        <f t="shared" si="128"/>
        <v xml:space="preserve"> </v>
      </c>
      <c r="M832" s="64" t="str">
        <f>IF(E832=0," ",IF(D832="Hayır",VLOOKUP(H832,Katsayı!$A$1:$B$197,2),IF(D832="Evet",VLOOKUP(H832,Katsayı!$A$199:$B$235,2),0)))</f>
        <v xml:space="preserve"> </v>
      </c>
      <c r="N832" s="82" t="str">
        <f t="shared" si="122"/>
        <v xml:space="preserve"> </v>
      </c>
      <c r="O832" s="83" t="str">
        <f t="shared" si="123"/>
        <v xml:space="preserve"> </v>
      </c>
      <c r="P832" s="83" t="str">
        <f t="shared" si="129"/>
        <v xml:space="preserve"> </v>
      </c>
      <c r="Q832" s="83" t="str">
        <f t="shared" si="124"/>
        <v xml:space="preserve"> </v>
      </c>
      <c r="R832" s="82" t="str">
        <f t="shared" si="125"/>
        <v xml:space="preserve"> </v>
      </c>
      <c r="S832" s="82" t="str">
        <f t="shared" si="126"/>
        <v xml:space="preserve"> </v>
      </c>
      <c r="T832" s="84" t="str">
        <f t="shared" si="127"/>
        <v xml:space="preserve"> </v>
      </c>
      <c r="U832" s="77"/>
      <c r="V832" s="78"/>
      <c r="Z832" s="80"/>
      <c r="AA832" s="80"/>
      <c r="AB832" s="80"/>
    </row>
    <row r="833" spans="1:28" s="79" customFormat="1" ht="15" customHeight="1" x14ac:dyDescent="0.2">
      <c r="A833" s="46"/>
      <c r="B833" s="47"/>
      <c r="C833" s="48"/>
      <c r="D833" s="48"/>
      <c r="E833" s="58"/>
      <c r="F833" s="50"/>
      <c r="G833" s="94" t="str">
        <f t="shared" si="120"/>
        <v xml:space="preserve"> </v>
      </c>
      <c r="H833" s="88" t="str">
        <f t="shared" si="121"/>
        <v xml:space="preserve"> </v>
      </c>
      <c r="I833" s="90"/>
      <c r="J833" s="81"/>
      <c r="K833" s="51"/>
      <c r="L833" s="96" t="str">
        <f t="shared" si="128"/>
        <v xml:space="preserve"> </v>
      </c>
      <c r="M833" s="64" t="str">
        <f>IF(E833=0," ",IF(D833="Hayır",VLOOKUP(H833,Katsayı!$A$1:$B$197,2),IF(D833="Evet",VLOOKUP(H833,Katsayı!$A$199:$B$235,2),0)))</f>
        <v xml:space="preserve"> </v>
      </c>
      <c r="N833" s="82" t="str">
        <f t="shared" si="122"/>
        <v xml:space="preserve"> </v>
      </c>
      <c r="O833" s="83" t="str">
        <f t="shared" si="123"/>
        <v xml:space="preserve"> </v>
      </c>
      <c r="P833" s="83" t="str">
        <f t="shared" si="129"/>
        <v xml:space="preserve"> </v>
      </c>
      <c r="Q833" s="83" t="str">
        <f t="shared" si="124"/>
        <v xml:space="preserve"> </v>
      </c>
      <c r="R833" s="82" t="str">
        <f t="shared" si="125"/>
        <v xml:space="preserve"> </v>
      </c>
      <c r="S833" s="82" t="str">
        <f t="shared" si="126"/>
        <v xml:space="preserve"> </v>
      </c>
      <c r="T833" s="84" t="str">
        <f t="shared" si="127"/>
        <v xml:space="preserve"> </v>
      </c>
      <c r="U833" s="77"/>
      <c r="V833" s="78"/>
      <c r="Z833" s="80"/>
      <c r="AA833" s="80"/>
      <c r="AB833" s="80"/>
    </row>
    <row r="834" spans="1:28" s="79" customFormat="1" ht="15" customHeight="1" x14ac:dyDescent="0.2">
      <c r="A834" s="46"/>
      <c r="B834" s="47"/>
      <c r="C834" s="48"/>
      <c r="D834" s="48"/>
      <c r="E834" s="58"/>
      <c r="F834" s="50"/>
      <c r="G834" s="94" t="str">
        <f t="shared" si="120"/>
        <v xml:space="preserve"> </v>
      </c>
      <c r="H834" s="88" t="str">
        <f t="shared" si="121"/>
        <v xml:space="preserve"> </v>
      </c>
      <c r="I834" s="90"/>
      <c r="J834" s="81"/>
      <c r="K834" s="51"/>
      <c r="L834" s="96" t="str">
        <f t="shared" si="128"/>
        <v xml:space="preserve"> </v>
      </c>
      <c r="M834" s="64" t="str">
        <f>IF(E834=0," ",IF(D834="Hayır",VLOOKUP(H834,Katsayı!$A$1:$B$197,2),IF(D834="Evet",VLOOKUP(H834,Katsayı!$A$199:$B$235,2),0)))</f>
        <v xml:space="preserve"> </v>
      </c>
      <c r="N834" s="82" t="str">
        <f t="shared" si="122"/>
        <v xml:space="preserve"> </v>
      </c>
      <c r="O834" s="83" t="str">
        <f t="shared" si="123"/>
        <v xml:space="preserve"> </v>
      </c>
      <c r="P834" s="83" t="str">
        <f t="shared" si="129"/>
        <v xml:space="preserve"> </v>
      </c>
      <c r="Q834" s="83" t="str">
        <f t="shared" si="124"/>
        <v xml:space="preserve"> </v>
      </c>
      <c r="R834" s="82" t="str">
        <f t="shared" si="125"/>
        <v xml:space="preserve"> </v>
      </c>
      <c r="S834" s="82" t="str">
        <f t="shared" si="126"/>
        <v xml:space="preserve"> </v>
      </c>
      <c r="T834" s="84" t="str">
        <f t="shared" si="127"/>
        <v xml:space="preserve"> </v>
      </c>
      <c r="U834" s="77"/>
      <c r="V834" s="78"/>
      <c r="Z834" s="80"/>
      <c r="AA834" s="80"/>
      <c r="AB834" s="80"/>
    </row>
    <row r="835" spans="1:28" s="79" customFormat="1" ht="15" customHeight="1" x14ac:dyDescent="0.2">
      <c r="A835" s="46"/>
      <c r="B835" s="47"/>
      <c r="C835" s="48"/>
      <c r="D835" s="48"/>
      <c r="E835" s="58"/>
      <c r="F835" s="50"/>
      <c r="G835" s="94" t="str">
        <f t="shared" si="120"/>
        <v xml:space="preserve"> </v>
      </c>
      <c r="H835" s="88" t="str">
        <f t="shared" si="121"/>
        <v xml:space="preserve"> </v>
      </c>
      <c r="I835" s="90"/>
      <c r="J835" s="81"/>
      <c r="K835" s="51"/>
      <c r="L835" s="96" t="str">
        <f t="shared" si="128"/>
        <v xml:space="preserve"> </v>
      </c>
      <c r="M835" s="64" t="str">
        <f>IF(E835=0," ",IF(D835="Hayır",VLOOKUP(H835,Katsayı!$A$1:$B$197,2),IF(D835="Evet",VLOOKUP(H835,Katsayı!$A$199:$B$235,2),0)))</f>
        <v xml:space="preserve"> </v>
      </c>
      <c r="N835" s="82" t="str">
        <f t="shared" si="122"/>
        <v xml:space="preserve"> </v>
      </c>
      <c r="O835" s="83" t="str">
        <f t="shared" si="123"/>
        <v xml:space="preserve"> </v>
      </c>
      <c r="P835" s="83" t="str">
        <f t="shared" si="129"/>
        <v xml:space="preserve"> </v>
      </c>
      <c r="Q835" s="83" t="str">
        <f t="shared" si="124"/>
        <v xml:space="preserve"> </v>
      </c>
      <c r="R835" s="82" t="str">
        <f t="shared" si="125"/>
        <v xml:space="preserve"> </v>
      </c>
      <c r="S835" s="82" t="str">
        <f t="shared" si="126"/>
        <v xml:space="preserve"> </v>
      </c>
      <c r="T835" s="84" t="str">
        <f t="shared" si="127"/>
        <v xml:space="preserve"> </v>
      </c>
      <c r="U835" s="77"/>
      <c r="V835" s="78"/>
      <c r="Z835" s="80"/>
      <c r="AA835" s="80"/>
      <c r="AB835" s="80"/>
    </row>
    <row r="836" spans="1:28" s="79" customFormat="1" ht="15" customHeight="1" x14ac:dyDescent="0.2">
      <c r="A836" s="46"/>
      <c r="B836" s="47"/>
      <c r="C836" s="48"/>
      <c r="D836" s="48"/>
      <c r="E836" s="58"/>
      <c r="F836" s="50"/>
      <c r="G836" s="94" t="str">
        <f t="shared" si="120"/>
        <v xml:space="preserve"> </v>
      </c>
      <c r="H836" s="88" t="str">
        <f t="shared" si="121"/>
        <v xml:space="preserve"> </v>
      </c>
      <c r="I836" s="90"/>
      <c r="J836" s="81"/>
      <c r="K836" s="51"/>
      <c r="L836" s="96" t="str">
        <f t="shared" si="128"/>
        <v xml:space="preserve"> </v>
      </c>
      <c r="M836" s="64" t="str">
        <f>IF(E836=0," ",IF(D836="Hayır",VLOOKUP(H836,Katsayı!$A$1:$B$197,2),IF(D836="Evet",VLOOKUP(H836,Katsayı!$A$199:$B$235,2),0)))</f>
        <v xml:space="preserve"> </v>
      </c>
      <c r="N836" s="82" t="str">
        <f t="shared" si="122"/>
        <v xml:space="preserve"> </v>
      </c>
      <c r="O836" s="83" t="str">
        <f t="shared" si="123"/>
        <v xml:space="preserve"> </v>
      </c>
      <c r="P836" s="83" t="str">
        <f t="shared" si="129"/>
        <v xml:space="preserve"> </v>
      </c>
      <c r="Q836" s="83" t="str">
        <f t="shared" si="124"/>
        <v xml:space="preserve"> </v>
      </c>
      <c r="R836" s="82" t="str">
        <f t="shared" si="125"/>
        <v xml:space="preserve"> </v>
      </c>
      <c r="S836" s="82" t="str">
        <f t="shared" si="126"/>
        <v xml:space="preserve"> </v>
      </c>
      <c r="T836" s="84" t="str">
        <f t="shared" si="127"/>
        <v xml:space="preserve"> </v>
      </c>
      <c r="U836" s="77"/>
      <c r="V836" s="78"/>
      <c r="Z836" s="80"/>
      <c r="AA836" s="80"/>
      <c r="AB836" s="80"/>
    </row>
    <row r="837" spans="1:28" s="79" customFormat="1" ht="15" customHeight="1" x14ac:dyDescent="0.2">
      <c r="A837" s="46"/>
      <c r="B837" s="47"/>
      <c r="C837" s="48"/>
      <c r="D837" s="48"/>
      <c r="E837" s="58"/>
      <c r="F837" s="50"/>
      <c r="G837" s="94" t="str">
        <f t="shared" si="120"/>
        <v xml:space="preserve"> </v>
      </c>
      <c r="H837" s="88" t="str">
        <f t="shared" si="121"/>
        <v xml:space="preserve"> </v>
      </c>
      <c r="I837" s="90"/>
      <c r="J837" s="81"/>
      <c r="K837" s="51"/>
      <c r="L837" s="96" t="str">
        <f t="shared" si="128"/>
        <v xml:space="preserve"> </v>
      </c>
      <c r="M837" s="64" t="str">
        <f>IF(E837=0," ",IF(D837="Hayır",VLOOKUP(H837,Katsayı!$A$1:$B$197,2),IF(D837="Evet",VLOOKUP(H837,Katsayı!$A$199:$B$235,2),0)))</f>
        <v xml:space="preserve"> </v>
      </c>
      <c r="N837" s="82" t="str">
        <f t="shared" si="122"/>
        <v xml:space="preserve"> </v>
      </c>
      <c r="O837" s="83" t="str">
        <f t="shared" si="123"/>
        <v xml:space="preserve"> </v>
      </c>
      <c r="P837" s="83" t="str">
        <f t="shared" si="129"/>
        <v xml:space="preserve"> </v>
      </c>
      <c r="Q837" s="83" t="str">
        <f t="shared" si="124"/>
        <v xml:space="preserve"> </v>
      </c>
      <c r="R837" s="82" t="str">
        <f t="shared" si="125"/>
        <v xml:space="preserve"> </v>
      </c>
      <c r="S837" s="82" t="str">
        <f t="shared" si="126"/>
        <v xml:space="preserve"> </v>
      </c>
      <c r="T837" s="84" t="str">
        <f t="shared" si="127"/>
        <v xml:space="preserve"> </v>
      </c>
      <c r="U837" s="77"/>
      <c r="V837" s="78"/>
      <c r="Z837" s="80"/>
      <c r="AA837" s="80"/>
      <c r="AB837" s="80"/>
    </row>
    <row r="838" spans="1:28" s="79" customFormat="1" ht="15" customHeight="1" x14ac:dyDescent="0.2">
      <c r="A838" s="46"/>
      <c r="B838" s="47"/>
      <c r="C838" s="48"/>
      <c r="D838" s="48"/>
      <c r="E838" s="58"/>
      <c r="F838" s="50"/>
      <c r="G838" s="94" t="str">
        <f t="shared" si="120"/>
        <v xml:space="preserve"> </v>
      </c>
      <c r="H838" s="88" t="str">
        <f t="shared" si="121"/>
        <v xml:space="preserve"> </v>
      </c>
      <c r="I838" s="90"/>
      <c r="J838" s="81"/>
      <c r="K838" s="51"/>
      <c r="L838" s="96" t="str">
        <f t="shared" si="128"/>
        <v xml:space="preserve"> </v>
      </c>
      <c r="M838" s="64" t="str">
        <f>IF(E838=0," ",IF(D838="Hayır",VLOOKUP(H838,Katsayı!$A$1:$B$197,2),IF(D838="Evet",VLOOKUP(H838,Katsayı!$A$199:$B$235,2),0)))</f>
        <v xml:space="preserve"> </v>
      </c>
      <c r="N838" s="82" t="str">
        <f t="shared" si="122"/>
        <v xml:space="preserve"> </v>
      </c>
      <c r="O838" s="83" t="str">
        <f t="shared" si="123"/>
        <v xml:space="preserve"> </v>
      </c>
      <c r="P838" s="83" t="str">
        <f t="shared" si="129"/>
        <v xml:space="preserve"> </v>
      </c>
      <c r="Q838" s="83" t="str">
        <f t="shared" si="124"/>
        <v xml:space="preserve"> </v>
      </c>
      <c r="R838" s="82" t="str">
        <f t="shared" si="125"/>
        <v xml:space="preserve"> </v>
      </c>
      <c r="S838" s="82" t="str">
        <f t="shared" si="126"/>
        <v xml:space="preserve"> </v>
      </c>
      <c r="T838" s="84" t="str">
        <f t="shared" si="127"/>
        <v xml:space="preserve"> </v>
      </c>
      <c r="U838" s="77"/>
      <c r="V838" s="78"/>
      <c r="Z838" s="80"/>
      <c r="AA838" s="80"/>
      <c r="AB838" s="80"/>
    </row>
    <row r="839" spans="1:28" s="79" customFormat="1" ht="15" customHeight="1" x14ac:dyDescent="0.2">
      <c r="A839" s="46"/>
      <c r="B839" s="47"/>
      <c r="C839" s="48"/>
      <c r="D839" s="48"/>
      <c r="E839" s="58"/>
      <c r="F839" s="49"/>
      <c r="G839" s="94" t="str">
        <f t="shared" ref="G839:G902" si="130">IF(E839&gt;0,IF(AND(MONTH(E839)=1,DAY(E839)&gt;=27),E839+28,IF(AND(MONTH(E839)=1,DAY(E839)=1),E839+31,IF(AND(MONTH(E839)=3,DAY(E839)=1),E839+31,IF(AND(MONTH(E839)=5,DAY(E839)=1),E839+31,IF(AND(MONTH(E839)=7,DAY(E839)=1),E839+31,IF(AND(MONTH(E839)=8,DAY(E839)=1),E839+31,IF(AND(MONTH(E839)=10,DAY(E839)=1),E839+31,IF(AND(MONTH(E839)=12,DAY(E839)=1),E839+31,IF(DAY(E839)=31,E839+30,E839+31)))))))))," ")</f>
        <v xml:space="preserve"> </v>
      </c>
      <c r="H839" s="88" t="str">
        <f t="shared" ref="H839:H902" si="131">IF(E839&gt;0,IF(D839="Evet",43221,IF(E839&lt;=38352,38352+30,IF(E839&gt;44316,44346,G839)))," ")</f>
        <v xml:space="preserve"> </v>
      </c>
      <c r="I839" s="90"/>
      <c r="J839" s="81"/>
      <c r="K839" s="51"/>
      <c r="L839" s="96" t="str">
        <f t="shared" si="128"/>
        <v xml:space="preserve"> </v>
      </c>
      <c r="M839" s="64" t="str">
        <f>IF(E839=0," ",IF(D839="Hayır",VLOOKUP(H839,Katsayı!$A$1:$B$197,2),IF(D839="Evet",VLOOKUP(H839,Katsayı!$A$199:$B$235,2),0)))</f>
        <v xml:space="preserve"> </v>
      </c>
      <c r="N839" s="82" t="str">
        <f t="shared" ref="N839:N902" si="132">IF(E839=0," ",J839*M839)</f>
        <v xml:space="preserve"> </v>
      </c>
      <c r="O839" s="83" t="str">
        <f t="shared" ref="O839:O902" si="133">IF(J839&lt;=0," ",IF(N839&lt;=0," ",K839*M839))</f>
        <v xml:space="preserve"> </v>
      </c>
      <c r="P839" s="83" t="str">
        <f t="shared" si="129"/>
        <v xml:space="preserve"> </v>
      </c>
      <c r="Q839" s="83" t="str">
        <f t="shared" ref="Q839:Q902" si="134">IF(E839=0," ",N839-J839)</f>
        <v xml:space="preserve"> </v>
      </c>
      <c r="R839" s="82" t="str">
        <f t="shared" ref="R839:R902" si="135">IF(K839=0," ",O839-K839)</f>
        <v xml:space="preserve"> </v>
      </c>
      <c r="S839" s="82" t="str">
        <f t="shared" ref="S839:S902" si="136">IF(J839&lt;=0," ",IF(R839=" ",Q839,Q839-R839))</f>
        <v xml:space="preserve"> </v>
      </c>
      <c r="T839" s="84" t="str">
        <f t="shared" ref="T839:T902" si="137">IF(J839&gt;0,S839*0.02," ")</f>
        <v xml:space="preserve"> </v>
      </c>
      <c r="U839" s="77"/>
      <c r="V839" s="78"/>
      <c r="Z839" s="80"/>
      <c r="AA839" s="80"/>
      <c r="AB839" s="80"/>
    </row>
    <row r="840" spans="1:28" s="79" customFormat="1" ht="15" customHeight="1" x14ac:dyDescent="0.2">
      <c r="A840" s="46"/>
      <c r="B840" s="47"/>
      <c r="C840" s="48"/>
      <c r="D840" s="48"/>
      <c r="E840" s="58"/>
      <c r="F840" s="49"/>
      <c r="G840" s="94" t="str">
        <f t="shared" si="130"/>
        <v xml:space="preserve"> </v>
      </c>
      <c r="H840" s="88" t="str">
        <f t="shared" si="131"/>
        <v xml:space="preserve"> </v>
      </c>
      <c r="I840" s="90"/>
      <c r="J840" s="81"/>
      <c r="K840" s="51"/>
      <c r="L840" s="96" t="str">
        <f t="shared" si="128"/>
        <v xml:space="preserve"> </v>
      </c>
      <c r="M840" s="64" t="str">
        <f>IF(E840=0," ",IF(D840="Hayır",VLOOKUP(H840,Katsayı!$A$1:$B$197,2),IF(D840="Evet",VLOOKUP(H840,Katsayı!$A$199:$B$235,2),0)))</f>
        <v xml:space="preserve"> </v>
      </c>
      <c r="N840" s="82" t="str">
        <f t="shared" si="132"/>
        <v xml:space="preserve"> </v>
      </c>
      <c r="O840" s="83" t="str">
        <f t="shared" si="133"/>
        <v xml:space="preserve"> </v>
      </c>
      <c r="P840" s="83" t="str">
        <f t="shared" si="129"/>
        <v xml:space="preserve"> </v>
      </c>
      <c r="Q840" s="83" t="str">
        <f t="shared" si="134"/>
        <v xml:space="preserve"> </v>
      </c>
      <c r="R840" s="82" t="str">
        <f t="shared" si="135"/>
        <v xml:space="preserve"> </v>
      </c>
      <c r="S840" s="82" t="str">
        <f t="shared" si="136"/>
        <v xml:space="preserve"> </v>
      </c>
      <c r="T840" s="84" t="str">
        <f t="shared" si="137"/>
        <v xml:space="preserve"> </v>
      </c>
      <c r="U840" s="77"/>
      <c r="V840" s="78"/>
      <c r="Z840" s="80"/>
      <c r="AA840" s="80"/>
      <c r="AB840" s="80"/>
    </row>
    <row r="841" spans="1:28" s="79" customFormat="1" ht="15" customHeight="1" x14ac:dyDescent="0.2">
      <c r="A841" s="46"/>
      <c r="B841" s="85"/>
      <c r="C841" s="48"/>
      <c r="D841" s="48"/>
      <c r="E841" s="86"/>
      <c r="F841" s="49"/>
      <c r="G841" s="94" t="str">
        <f t="shared" si="130"/>
        <v xml:space="preserve"> </v>
      </c>
      <c r="H841" s="88" t="str">
        <f t="shared" si="131"/>
        <v xml:space="preserve"> </v>
      </c>
      <c r="I841" s="90"/>
      <c r="J841" s="87"/>
      <c r="K841" s="51"/>
      <c r="L841" s="96" t="str">
        <f t="shared" ref="L841:L904" si="138">IF(J841&gt;0,J841-K841," ")</f>
        <v xml:space="preserve"> </v>
      </c>
      <c r="M841" s="64" t="str">
        <f>IF(E841=0," ",IF(D841="Hayır",VLOOKUP(H841,Katsayı!$A$1:$B$197,2),IF(D841="Evet",VLOOKUP(H841,Katsayı!$A$199:$B$235,2),0)))</f>
        <v xml:space="preserve"> </v>
      </c>
      <c r="N841" s="82" t="str">
        <f t="shared" si="132"/>
        <v xml:space="preserve"> </v>
      </c>
      <c r="O841" s="83" t="str">
        <f t="shared" si="133"/>
        <v xml:space="preserve"> </v>
      </c>
      <c r="P841" s="83" t="str">
        <f t="shared" ref="P841:P904" si="139">IF(J841&gt;0,N841-O841," ")</f>
        <v xml:space="preserve"> </v>
      </c>
      <c r="Q841" s="83" t="str">
        <f t="shared" si="134"/>
        <v xml:space="preserve"> </v>
      </c>
      <c r="R841" s="82" t="str">
        <f t="shared" si="135"/>
        <v xml:space="preserve"> </v>
      </c>
      <c r="S841" s="82" t="str">
        <f t="shared" si="136"/>
        <v xml:space="preserve"> </v>
      </c>
      <c r="T841" s="84" t="str">
        <f t="shared" si="137"/>
        <v xml:space="preserve"> </v>
      </c>
      <c r="U841" s="77"/>
      <c r="V841" s="78"/>
      <c r="Z841" s="80"/>
      <c r="AA841" s="80"/>
      <c r="AB841" s="80"/>
    </row>
    <row r="842" spans="1:28" s="79" customFormat="1" ht="15" customHeight="1" x14ac:dyDescent="0.2">
      <c r="A842" s="46"/>
      <c r="B842" s="85"/>
      <c r="C842" s="48"/>
      <c r="D842" s="48"/>
      <c r="E842" s="86"/>
      <c r="F842" s="49"/>
      <c r="G842" s="94" t="str">
        <f t="shared" si="130"/>
        <v xml:space="preserve"> </v>
      </c>
      <c r="H842" s="88" t="str">
        <f t="shared" si="131"/>
        <v xml:space="preserve"> </v>
      </c>
      <c r="I842" s="90"/>
      <c r="J842" s="87"/>
      <c r="K842" s="51"/>
      <c r="L842" s="96" t="str">
        <f t="shared" si="138"/>
        <v xml:space="preserve"> </v>
      </c>
      <c r="M842" s="64" t="str">
        <f>IF(E842=0," ",IF(D842="Hayır",VLOOKUP(H842,Katsayı!$A$1:$B$197,2),IF(D842="Evet",VLOOKUP(H842,Katsayı!$A$199:$B$235,2),0)))</f>
        <v xml:space="preserve"> </v>
      </c>
      <c r="N842" s="82" t="str">
        <f t="shared" si="132"/>
        <v xml:space="preserve"> </v>
      </c>
      <c r="O842" s="83" t="str">
        <f t="shared" si="133"/>
        <v xml:space="preserve"> </v>
      </c>
      <c r="P842" s="83" t="str">
        <f t="shared" si="139"/>
        <v xml:space="preserve"> </v>
      </c>
      <c r="Q842" s="83" t="str">
        <f t="shared" si="134"/>
        <v xml:space="preserve"> </v>
      </c>
      <c r="R842" s="82" t="str">
        <f t="shared" si="135"/>
        <v xml:space="preserve"> </v>
      </c>
      <c r="S842" s="82" t="str">
        <f t="shared" si="136"/>
        <v xml:space="preserve"> </v>
      </c>
      <c r="T842" s="84" t="str">
        <f t="shared" si="137"/>
        <v xml:space="preserve"> </v>
      </c>
      <c r="U842" s="77"/>
      <c r="V842" s="78"/>
      <c r="Z842" s="80"/>
      <c r="AA842" s="80"/>
      <c r="AB842" s="80"/>
    </row>
    <row r="843" spans="1:28" s="79" customFormat="1" ht="15" customHeight="1" x14ac:dyDescent="0.2">
      <c r="A843" s="46"/>
      <c r="B843" s="85"/>
      <c r="C843" s="48"/>
      <c r="D843" s="48"/>
      <c r="E843" s="86"/>
      <c r="F843" s="49"/>
      <c r="G843" s="94" t="str">
        <f t="shared" si="130"/>
        <v xml:space="preserve"> </v>
      </c>
      <c r="H843" s="88" t="str">
        <f t="shared" si="131"/>
        <v xml:space="preserve"> </v>
      </c>
      <c r="I843" s="90"/>
      <c r="J843" s="87"/>
      <c r="K843" s="51"/>
      <c r="L843" s="96" t="str">
        <f t="shared" si="138"/>
        <v xml:space="preserve"> </v>
      </c>
      <c r="M843" s="64" t="str">
        <f>IF(E843=0," ",IF(D843="Hayır",VLOOKUP(H843,Katsayı!$A$1:$B$197,2),IF(D843="Evet",VLOOKUP(H843,Katsayı!$A$199:$B$235,2),0)))</f>
        <v xml:space="preserve"> </v>
      </c>
      <c r="N843" s="82" t="str">
        <f t="shared" si="132"/>
        <v xml:space="preserve"> </v>
      </c>
      <c r="O843" s="83" t="str">
        <f t="shared" si="133"/>
        <v xml:space="preserve"> </v>
      </c>
      <c r="P843" s="83" t="str">
        <f t="shared" si="139"/>
        <v xml:space="preserve"> </v>
      </c>
      <c r="Q843" s="83" t="str">
        <f t="shared" si="134"/>
        <v xml:space="preserve"> </v>
      </c>
      <c r="R843" s="82" t="str">
        <f t="shared" si="135"/>
        <v xml:space="preserve"> </v>
      </c>
      <c r="S843" s="82" t="str">
        <f t="shared" si="136"/>
        <v xml:space="preserve"> </v>
      </c>
      <c r="T843" s="84" t="str">
        <f t="shared" si="137"/>
        <v xml:space="preserve"> </v>
      </c>
      <c r="U843" s="77"/>
      <c r="V843" s="78"/>
      <c r="Z843" s="80"/>
      <c r="AA843" s="80"/>
      <c r="AB843" s="80"/>
    </row>
    <row r="844" spans="1:28" s="79" customFormat="1" ht="15" customHeight="1" x14ac:dyDescent="0.2">
      <c r="A844" s="46"/>
      <c r="B844" s="85"/>
      <c r="C844" s="48"/>
      <c r="D844" s="48"/>
      <c r="E844" s="86"/>
      <c r="F844" s="49"/>
      <c r="G844" s="94" t="str">
        <f t="shared" si="130"/>
        <v xml:space="preserve"> </v>
      </c>
      <c r="H844" s="88" t="str">
        <f t="shared" si="131"/>
        <v xml:space="preserve"> </v>
      </c>
      <c r="I844" s="90"/>
      <c r="J844" s="87"/>
      <c r="K844" s="51"/>
      <c r="L844" s="96" t="str">
        <f t="shared" si="138"/>
        <v xml:space="preserve"> </v>
      </c>
      <c r="M844" s="64" t="str">
        <f>IF(E844=0," ",IF(D844="Hayır",VLOOKUP(H844,Katsayı!$A$1:$B$197,2),IF(D844="Evet",VLOOKUP(H844,Katsayı!$A$199:$B$235,2),0)))</f>
        <v xml:space="preserve"> </v>
      </c>
      <c r="N844" s="82" t="str">
        <f t="shared" si="132"/>
        <v xml:space="preserve"> </v>
      </c>
      <c r="O844" s="83" t="str">
        <f t="shared" si="133"/>
        <v xml:space="preserve"> </v>
      </c>
      <c r="P844" s="83" t="str">
        <f t="shared" si="139"/>
        <v xml:space="preserve"> </v>
      </c>
      <c r="Q844" s="83" t="str">
        <f t="shared" si="134"/>
        <v xml:space="preserve"> </v>
      </c>
      <c r="R844" s="82" t="str">
        <f t="shared" si="135"/>
        <v xml:space="preserve"> </v>
      </c>
      <c r="S844" s="82" t="str">
        <f t="shared" si="136"/>
        <v xml:space="preserve"> </v>
      </c>
      <c r="T844" s="84" t="str">
        <f t="shared" si="137"/>
        <v xml:space="preserve"> </v>
      </c>
      <c r="U844" s="77"/>
      <c r="V844" s="78"/>
      <c r="Z844" s="80"/>
      <c r="AA844" s="80"/>
      <c r="AB844" s="80"/>
    </row>
    <row r="845" spans="1:28" s="79" customFormat="1" ht="15" customHeight="1" x14ac:dyDescent="0.2">
      <c r="A845" s="46"/>
      <c r="B845" s="85"/>
      <c r="C845" s="48"/>
      <c r="D845" s="48"/>
      <c r="E845" s="86"/>
      <c r="F845" s="49"/>
      <c r="G845" s="94" t="str">
        <f t="shared" si="130"/>
        <v xml:space="preserve"> </v>
      </c>
      <c r="H845" s="88" t="str">
        <f t="shared" si="131"/>
        <v xml:space="preserve"> </v>
      </c>
      <c r="I845" s="90"/>
      <c r="J845" s="87"/>
      <c r="K845" s="51"/>
      <c r="L845" s="96" t="str">
        <f t="shared" si="138"/>
        <v xml:space="preserve"> </v>
      </c>
      <c r="M845" s="64" t="str">
        <f>IF(E845=0," ",IF(D845="Hayır",VLOOKUP(H845,Katsayı!$A$1:$B$197,2),IF(D845="Evet",VLOOKUP(H845,Katsayı!$A$199:$B$235,2),0)))</f>
        <v xml:space="preserve"> </v>
      </c>
      <c r="N845" s="82" t="str">
        <f t="shared" si="132"/>
        <v xml:space="preserve"> </v>
      </c>
      <c r="O845" s="83" t="str">
        <f t="shared" si="133"/>
        <v xml:space="preserve"> </v>
      </c>
      <c r="P845" s="83" t="str">
        <f t="shared" si="139"/>
        <v xml:space="preserve"> </v>
      </c>
      <c r="Q845" s="83" t="str">
        <f t="shared" si="134"/>
        <v xml:space="preserve"> </v>
      </c>
      <c r="R845" s="82" t="str">
        <f t="shared" si="135"/>
        <v xml:space="preserve"> </v>
      </c>
      <c r="S845" s="82" t="str">
        <f t="shared" si="136"/>
        <v xml:space="preserve"> </v>
      </c>
      <c r="T845" s="84" t="str">
        <f t="shared" si="137"/>
        <v xml:space="preserve"> </v>
      </c>
      <c r="U845" s="77"/>
      <c r="V845" s="78"/>
      <c r="Z845" s="80"/>
      <c r="AA845" s="80"/>
      <c r="AB845" s="80"/>
    </row>
    <row r="846" spans="1:28" s="79" customFormat="1" ht="15" customHeight="1" x14ac:dyDescent="0.2">
      <c r="A846" s="46"/>
      <c r="B846" s="85"/>
      <c r="C846" s="48"/>
      <c r="D846" s="48"/>
      <c r="E846" s="86"/>
      <c r="F846" s="49"/>
      <c r="G846" s="94" t="str">
        <f t="shared" si="130"/>
        <v xml:space="preserve"> </v>
      </c>
      <c r="H846" s="88" t="str">
        <f t="shared" si="131"/>
        <v xml:space="preserve"> </v>
      </c>
      <c r="I846" s="90"/>
      <c r="J846" s="87"/>
      <c r="K846" s="51"/>
      <c r="L846" s="96" t="str">
        <f t="shared" si="138"/>
        <v xml:space="preserve"> </v>
      </c>
      <c r="M846" s="64" t="str">
        <f>IF(E846=0," ",IF(D846="Hayır",VLOOKUP(H846,Katsayı!$A$1:$B$197,2),IF(D846="Evet",VLOOKUP(H846,Katsayı!$A$199:$B$235,2),0)))</f>
        <v xml:space="preserve"> </v>
      </c>
      <c r="N846" s="82" t="str">
        <f t="shared" si="132"/>
        <v xml:space="preserve"> </v>
      </c>
      <c r="O846" s="83" t="str">
        <f t="shared" si="133"/>
        <v xml:space="preserve"> </v>
      </c>
      <c r="P846" s="83" t="str">
        <f t="shared" si="139"/>
        <v xml:space="preserve"> </v>
      </c>
      <c r="Q846" s="83" t="str">
        <f t="shared" si="134"/>
        <v xml:space="preserve"> </v>
      </c>
      <c r="R846" s="82" t="str">
        <f t="shared" si="135"/>
        <v xml:space="preserve"> </v>
      </c>
      <c r="S846" s="82" t="str">
        <f t="shared" si="136"/>
        <v xml:space="preserve"> </v>
      </c>
      <c r="T846" s="84" t="str">
        <f t="shared" si="137"/>
        <v xml:space="preserve"> </v>
      </c>
      <c r="U846" s="77"/>
      <c r="V846" s="78"/>
      <c r="Z846" s="80"/>
      <c r="AA846" s="80"/>
      <c r="AB846" s="80"/>
    </row>
    <row r="847" spans="1:28" s="79" customFormat="1" ht="15" customHeight="1" x14ac:dyDescent="0.2">
      <c r="A847" s="46"/>
      <c r="B847" s="47"/>
      <c r="C847" s="48"/>
      <c r="D847" s="48"/>
      <c r="E847" s="58"/>
      <c r="F847" s="49"/>
      <c r="G847" s="94" t="str">
        <f t="shared" si="130"/>
        <v xml:space="preserve"> </v>
      </c>
      <c r="H847" s="88" t="str">
        <f t="shared" si="131"/>
        <v xml:space="preserve"> </v>
      </c>
      <c r="I847" s="90"/>
      <c r="J847" s="81"/>
      <c r="K847" s="51"/>
      <c r="L847" s="96" t="str">
        <f t="shared" si="138"/>
        <v xml:space="preserve"> </v>
      </c>
      <c r="M847" s="64" t="str">
        <f>IF(E847=0," ",IF(D847="Hayır",VLOOKUP(H847,Katsayı!$A$1:$B$197,2),IF(D847="Evet",VLOOKUP(H847,Katsayı!$A$199:$B$235,2),0)))</f>
        <v xml:space="preserve"> </v>
      </c>
      <c r="N847" s="82" t="str">
        <f t="shared" si="132"/>
        <v xml:space="preserve"> </v>
      </c>
      <c r="O847" s="83" t="str">
        <f t="shared" si="133"/>
        <v xml:space="preserve"> </v>
      </c>
      <c r="P847" s="83" t="str">
        <f t="shared" si="139"/>
        <v xml:space="preserve"> </v>
      </c>
      <c r="Q847" s="83" t="str">
        <f t="shared" si="134"/>
        <v xml:space="preserve"> </v>
      </c>
      <c r="R847" s="82" t="str">
        <f t="shared" si="135"/>
        <v xml:space="preserve"> </v>
      </c>
      <c r="S847" s="82" t="str">
        <f t="shared" si="136"/>
        <v xml:space="preserve"> </v>
      </c>
      <c r="T847" s="84" t="str">
        <f t="shared" si="137"/>
        <v xml:space="preserve"> </v>
      </c>
      <c r="U847" s="77"/>
      <c r="V847" s="78"/>
      <c r="Z847" s="80"/>
      <c r="AA847" s="80"/>
      <c r="AB847" s="80"/>
    </row>
    <row r="848" spans="1:28" s="79" customFormat="1" ht="15" customHeight="1" x14ac:dyDescent="0.2">
      <c r="A848" s="46"/>
      <c r="B848" s="47"/>
      <c r="C848" s="48"/>
      <c r="D848" s="48"/>
      <c r="E848" s="58"/>
      <c r="F848" s="49"/>
      <c r="G848" s="94" t="str">
        <f t="shared" si="130"/>
        <v xml:space="preserve"> </v>
      </c>
      <c r="H848" s="88" t="str">
        <f t="shared" si="131"/>
        <v xml:space="preserve"> </v>
      </c>
      <c r="I848" s="90"/>
      <c r="J848" s="81"/>
      <c r="K848" s="51"/>
      <c r="L848" s="96" t="str">
        <f t="shared" si="138"/>
        <v xml:space="preserve"> </v>
      </c>
      <c r="M848" s="64" t="str">
        <f>IF(E848=0," ",IF(D848="Hayır",VLOOKUP(H848,Katsayı!$A$1:$B$197,2),IF(D848="Evet",VLOOKUP(H848,Katsayı!$A$199:$B$235,2),0)))</f>
        <v xml:space="preserve"> </v>
      </c>
      <c r="N848" s="82" t="str">
        <f t="shared" si="132"/>
        <v xml:space="preserve"> </v>
      </c>
      <c r="O848" s="83" t="str">
        <f t="shared" si="133"/>
        <v xml:space="preserve"> </v>
      </c>
      <c r="P848" s="83" t="str">
        <f t="shared" si="139"/>
        <v xml:space="preserve"> </v>
      </c>
      <c r="Q848" s="83" t="str">
        <f t="shared" si="134"/>
        <v xml:space="preserve"> </v>
      </c>
      <c r="R848" s="82" t="str">
        <f t="shared" si="135"/>
        <v xml:space="preserve"> </v>
      </c>
      <c r="S848" s="82" t="str">
        <f t="shared" si="136"/>
        <v xml:space="preserve"> </v>
      </c>
      <c r="T848" s="84" t="str">
        <f t="shared" si="137"/>
        <v xml:space="preserve"> </v>
      </c>
      <c r="U848" s="77"/>
      <c r="V848" s="78"/>
      <c r="Z848" s="80"/>
      <c r="AA848" s="80"/>
      <c r="AB848" s="80"/>
    </row>
    <row r="849" spans="1:28" s="79" customFormat="1" ht="15" customHeight="1" x14ac:dyDescent="0.2">
      <c r="A849" s="46"/>
      <c r="B849" s="47"/>
      <c r="C849" s="48"/>
      <c r="D849" s="48"/>
      <c r="E849" s="58"/>
      <c r="F849" s="49"/>
      <c r="G849" s="94" t="str">
        <f t="shared" si="130"/>
        <v xml:space="preserve"> </v>
      </c>
      <c r="H849" s="88" t="str">
        <f t="shared" si="131"/>
        <v xml:space="preserve"> </v>
      </c>
      <c r="I849" s="90"/>
      <c r="J849" s="81"/>
      <c r="K849" s="51"/>
      <c r="L849" s="96" t="str">
        <f t="shared" si="138"/>
        <v xml:space="preserve"> </v>
      </c>
      <c r="M849" s="64" t="str">
        <f>IF(E849=0," ",IF(D849="Hayır",VLOOKUP(H849,Katsayı!$A$1:$B$197,2),IF(D849="Evet",VLOOKUP(H849,Katsayı!$A$199:$B$235,2),0)))</f>
        <v xml:space="preserve"> </v>
      </c>
      <c r="N849" s="82" t="str">
        <f t="shared" si="132"/>
        <v xml:space="preserve"> </v>
      </c>
      <c r="O849" s="83" t="str">
        <f t="shared" si="133"/>
        <v xml:space="preserve"> </v>
      </c>
      <c r="P849" s="83" t="str">
        <f t="shared" si="139"/>
        <v xml:space="preserve"> </v>
      </c>
      <c r="Q849" s="83" t="str">
        <f t="shared" si="134"/>
        <v xml:space="preserve"> </v>
      </c>
      <c r="R849" s="82" t="str">
        <f t="shared" si="135"/>
        <v xml:space="preserve"> </v>
      </c>
      <c r="S849" s="82" t="str">
        <f t="shared" si="136"/>
        <v xml:space="preserve"> </v>
      </c>
      <c r="T849" s="84" t="str">
        <f t="shared" si="137"/>
        <v xml:space="preserve"> </v>
      </c>
      <c r="U849" s="77"/>
      <c r="V849" s="78"/>
      <c r="Z849" s="80"/>
      <c r="AA849" s="80"/>
      <c r="AB849" s="80"/>
    </row>
    <row r="850" spans="1:28" s="79" customFormat="1" ht="15" customHeight="1" x14ac:dyDescent="0.2">
      <c r="A850" s="46"/>
      <c r="B850" s="47"/>
      <c r="C850" s="48"/>
      <c r="D850" s="48"/>
      <c r="E850" s="58"/>
      <c r="F850" s="49"/>
      <c r="G850" s="94" t="str">
        <f t="shared" si="130"/>
        <v xml:space="preserve"> </v>
      </c>
      <c r="H850" s="88" t="str">
        <f t="shared" si="131"/>
        <v xml:space="preserve"> </v>
      </c>
      <c r="I850" s="90"/>
      <c r="J850" s="81"/>
      <c r="K850" s="51"/>
      <c r="L850" s="96" t="str">
        <f t="shared" si="138"/>
        <v xml:space="preserve"> </v>
      </c>
      <c r="M850" s="64" t="str">
        <f>IF(E850=0," ",IF(D850="Hayır",VLOOKUP(H850,Katsayı!$A$1:$B$197,2),IF(D850="Evet",VLOOKUP(H850,Katsayı!$A$199:$B$235,2),0)))</f>
        <v xml:space="preserve"> </v>
      </c>
      <c r="N850" s="82" t="str">
        <f t="shared" si="132"/>
        <v xml:space="preserve"> </v>
      </c>
      <c r="O850" s="83" t="str">
        <f t="shared" si="133"/>
        <v xml:space="preserve"> </v>
      </c>
      <c r="P850" s="83" t="str">
        <f t="shared" si="139"/>
        <v xml:space="preserve"> </v>
      </c>
      <c r="Q850" s="83" t="str">
        <f t="shared" si="134"/>
        <v xml:space="preserve"> </v>
      </c>
      <c r="R850" s="82" t="str">
        <f t="shared" si="135"/>
        <v xml:space="preserve"> </v>
      </c>
      <c r="S850" s="82" t="str">
        <f t="shared" si="136"/>
        <v xml:space="preserve"> </v>
      </c>
      <c r="T850" s="84" t="str">
        <f t="shared" si="137"/>
        <v xml:space="preserve"> </v>
      </c>
      <c r="U850" s="77"/>
      <c r="V850" s="78"/>
      <c r="Z850" s="80"/>
      <c r="AA850" s="80"/>
      <c r="AB850" s="80"/>
    </row>
    <row r="851" spans="1:28" s="79" customFormat="1" ht="15" customHeight="1" x14ac:dyDescent="0.2">
      <c r="A851" s="46"/>
      <c r="B851" s="47"/>
      <c r="C851" s="48"/>
      <c r="D851" s="48"/>
      <c r="E851" s="58"/>
      <c r="F851" s="49"/>
      <c r="G851" s="94" t="str">
        <f t="shared" si="130"/>
        <v xml:space="preserve"> </v>
      </c>
      <c r="H851" s="88" t="str">
        <f t="shared" si="131"/>
        <v xml:space="preserve"> </v>
      </c>
      <c r="I851" s="90"/>
      <c r="J851" s="81"/>
      <c r="K851" s="51"/>
      <c r="L851" s="96" t="str">
        <f t="shared" si="138"/>
        <v xml:space="preserve"> </v>
      </c>
      <c r="M851" s="64" t="str">
        <f>IF(E851=0," ",IF(D851="Hayır",VLOOKUP(H851,Katsayı!$A$1:$B$197,2),IF(D851="Evet",VLOOKUP(H851,Katsayı!$A$199:$B$235,2),0)))</f>
        <v xml:space="preserve"> </v>
      </c>
      <c r="N851" s="82" t="str">
        <f t="shared" si="132"/>
        <v xml:space="preserve"> </v>
      </c>
      <c r="O851" s="83" t="str">
        <f t="shared" si="133"/>
        <v xml:space="preserve"> </v>
      </c>
      <c r="P851" s="83" t="str">
        <f t="shared" si="139"/>
        <v xml:space="preserve"> </v>
      </c>
      <c r="Q851" s="83" t="str">
        <f t="shared" si="134"/>
        <v xml:space="preserve"> </v>
      </c>
      <c r="R851" s="82" t="str">
        <f t="shared" si="135"/>
        <v xml:space="preserve"> </v>
      </c>
      <c r="S851" s="82" t="str">
        <f t="shared" si="136"/>
        <v xml:space="preserve"> </v>
      </c>
      <c r="T851" s="84" t="str">
        <f t="shared" si="137"/>
        <v xml:space="preserve"> </v>
      </c>
      <c r="U851" s="77"/>
      <c r="V851" s="78"/>
      <c r="Z851" s="80"/>
      <c r="AA851" s="80"/>
      <c r="AB851" s="80"/>
    </row>
    <row r="852" spans="1:28" s="79" customFormat="1" ht="15" customHeight="1" x14ac:dyDescent="0.2">
      <c r="A852" s="46"/>
      <c r="B852" s="47"/>
      <c r="C852" s="48"/>
      <c r="D852" s="48"/>
      <c r="E852" s="58"/>
      <c r="F852" s="49"/>
      <c r="G852" s="94" t="str">
        <f t="shared" si="130"/>
        <v xml:space="preserve"> </v>
      </c>
      <c r="H852" s="88" t="str">
        <f t="shared" si="131"/>
        <v xml:space="preserve"> </v>
      </c>
      <c r="I852" s="90"/>
      <c r="J852" s="81"/>
      <c r="K852" s="51"/>
      <c r="L852" s="96" t="str">
        <f t="shared" si="138"/>
        <v xml:space="preserve"> </v>
      </c>
      <c r="M852" s="64" t="str">
        <f>IF(E852=0," ",IF(D852="Hayır",VLOOKUP(H852,Katsayı!$A$1:$B$197,2),IF(D852="Evet",VLOOKUP(H852,Katsayı!$A$199:$B$235,2),0)))</f>
        <v xml:space="preserve"> </v>
      </c>
      <c r="N852" s="82" t="str">
        <f t="shared" si="132"/>
        <v xml:space="preserve"> </v>
      </c>
      <c r="O852" s="83" t="str">
        <f t="shared" si="133"/>
        <v xml:space="preserve"> </v>
      </c>
      <c r="P852" s="83" t="str">
        <f t="shared" si="139"/>
        <v xml:space="preserve"> </v>
      </c>
      <c r="Q852" s="83" t="str">
        <f t="shared" si="134"/>
        <v xml:space="preserve"> </v>
      </c>
      <c r="R852" s="82" t="str">
        <f t="shared" si="135"/>
        <v xml:space="preserve"> </v>
      </c>
      <c r="S852" s="82" t="str">
        <f t="shared" si="136"/>
        <v xml:space="preserve"> </v>
      </c>
      <c r="T852" s="84" t="str">
        <f t="shared" si="137"/>
        <v xml:space="preserve"> </v>
      </c>
      <c r="U852" s="77"/>
      <c r="V852" s="78"/>
      <c r="Z852" s="80"/>
      <c r="AA852" s="80"/>
      <c r="AB852" s="80"/>
    </row>
    <row r="853" spans="1:28" s="79" customFormat="1" ht="15" customHeight="1" x14ac:dyDescent="0.2">
      <c r="A853" s="46"/>
      <c r="B853" s="47"/>
      <c r="C853" s="48"/>
      <c r="D853" s="48"/>
      <c r="E853" s="58"/>
      <c r="F853" s="50"/>
      <c r="G853" s="94" t="str">
        <f t="shared" si="130"/>
        <v xml:space="preserve"> </v>
      </c>
      <c r="H853" s="88" t="str">
        <f t="shared" si="131"/>
        <v xml:space="preserve"> </v>
      </c>
      <c r="I853" s="90"/>
      <c r="J853" s="81"/>
      <c r="K853" s="51"/>
      <c r="L853" s="96" t="str">
        <f t="shared" si="138"/>
        <v xml:space="preserve"> </v>
      </c>
      <c r="M853" s="64" t="str">
        <f>IF(E853=0," ",IF(D853="Hayır",VLOOKUP(H853,Katsayı!$A$1:$B$197,2),IF(D853="Evet",VLOOKUP(H853,Katsayı!$A$199:$B$235,2),0)))</f>
        <v xml:space="preserve"> </v>
      </c>
      <c r="N853" s="82" t="str">
        <f t="shared" si="132"/>
        <v xml:space="preserve"> </v>
      </c>
      <c r="O853" s="83" t="str">
        <f t="shared" si="133"/>
        <v xml:space="preserve"> </v>
      </c>
      <c r="P853" s="83" t="str">
        <f t="shared" si="139"/>
        <v xml:space="preserve"> </v>
      </c>
      <c r="Q853" s="83" t="str">
        <f t="shared" si="134"/>
        <v xml:space="preserve"> </v>
      </c>
      <c r="R853" s="82" t="str">
        <f t="shared" si="135"/>
        <v xml:space="preserve"> </v>
      </c>
      <c r="S853" s="82" t="str">
        <f t="shared" si="136"/>
        <v xml:space="preserve"> </v>
      </c>
      <c r="T853" s="84" t="str">
        <f t="shared" si="137"/>
        <v xml:space="preserve"> </v>
      </c>
      <c r="U853" s="77"/>
      <c r="V853" s="78"/>
      <c r="Z853" s="80"/>
      <c r="AA853" s="80"/>
      <c r="AB853" s="80"/>
    </row>
    <row r="854" spans="1:28" s="79" customFormat="1" ht="15" customHeight="1" x14ac:dyDescent="0.2">
      <c r="A854" s="46"/>
      <c r="B854" s="47"/>
      <c r="C854" s="48"/>
      <c r="D854" s="48"/>
      <c r="E854" s="58"/>
      <c r="F854" s="50"/>
      <c r="G854" s="94" t="str">
        <f t="shared" si="130"/>
        <v xml:space="preserve"> </v>
      </c>
      <c r="H854" s="88" t="str">
        <f t="shared" si="131"/>
        <v xml:space="preserve"> </v>
      </c>
      <c r="I854" s="90"/>
      <c r="J854" s="81"/>
      <c r="K854" s="51"/>
      <c r="L854" s="96" t="str">
        <f t="shared" si="138"/>
        <v xml:space="preserve"> </v>
      </c>
      <c r="M854" s="64" t="str">
        <f>IF(E854=0," ",IF(D854="Hayır",VLOOKUP(H854,Katsayı!$A$1:$B$197,2),IF(D854="Evet",VLOOKUP(H854,Katsayı!$A$199:$B$235,2),0)))</f>
        <v xml:space="preserve"> </v>
      </c>
      <c r="N854" s="82" t="str">
        <f t="shared" si="132"/>
        <v xml:space="preserve"> </v>
      </c>
      <c r="O854" s="83" t="str">
        <f t="shared" si="133"/>
        <v xml:space="preserve"> </v>
      </c>
      <c r="P854" s="83" t="str">
        <f t="shared" si="139"/>
        <v xml:space="preserve"> </v>
      </c>
      <c r="Q854" s="83" t="str">
        <f t="shared" si="134"/>
        <v xml:space="preserve"> </v>
      </c>
      <c r="R854" s="82" t="str">
        <f t="shared" si="135"/>
        <v xml:space="preserve"> </v>
      </c>
      <c r="S854" s="82" t="str">
        <f t="shared" si="136"/>
        <v xml:space="preserve"> </v>
      </c>
      <c r="T854" s="84" t="str">
        <f t="shared" si="137"/>
        <v xml:space="preserve"> </v>
      </c>
      <c r="U854" s="77"/>
      <c r="V854" s="78"/>
      <c r="Z854" s="80"/>
      <c r="AA854" s="80"/>
      <c r="AB854" s="80"/>
    </row>
    <row r="855" spans="1:28" s="79" customFormat="1" ht="15" customHeight="1" x14ac:dyDescent="0.2">
      <c r="A855" s="46"/>
      <c r="B855" s="47"/>
      <c r="C855" s="48"/>
      <c r="D855" s="48"/>
      <c r="E855" s="58"/>
      <c r="F855" s="50"/>
      <c r="G855" s="94" t="str">
        <f t="shared" si="130"/>
        <v xml:space="preserve"> </v>
      </c>
      <c r="H855" s="88" t="str">
        <f t="shared" si="131"/>
        <v xml:space="preserve"> </v>
      </c>
      <c r="I855" s="90"/>
      <c r="J855" s="81"/>
      <c r="K855" s="51"/>
      <c r="L855" s="96" t="str">
        <f t="shared" si="138"/>
        <v xml:space="preserve"> </v>
      </c>
      <c r="M855" s="64" t="str">
        <f>IF(E855=0," ",IF(D855="Hayır",VLOOKUP(H855,Katsayı!$A$1:$B$197,2),IF(D855="Evet",VLOOKUP(H855,Katsayı!$A$199:$B$235,2),0)))</f>
        <v xml:space="preserve"> </v>
      </c>
      <c r="N855" s="82" t="str">
        <f t="shared" si="132"/>
        <v xml:space="preserve"> </v>
      </c>
      <c r="O855" s="83" t="str">
        <f t="shared" si="133"/>
        <v xml:space="preserve"> </v>
      </c>
      <c r="P855" s="83" t="str">
        <f t="shared" si="139"/>
        <v xml:space="preserve"> </v>
      </c>
      <c r="Q855" s="83" t="str">
        <f t="shared" si="134"/>
        <v xml:space="preserve"> </v>
      </c>
      <c r="R855" s="82" t="str">
        <f t="shared" si="135"/>
        <v xml:space="preserve"> </v>
      </c>
      <c r="S855" s="82" t="str">
        <f t="shared" si="136"/>
        <v xml:space="preserve"> </v>
      </c>
      <c r="T855" s="84" t="str">
        <f t="shared" si="137"/>
        <v xml:space="preserve"> </v>
      </c>
      <c r="U855" s="77"/>
      <c r="V855" s="78"/>
      <c r="Z855" s="80"/>
      <c r="AA855" s="80"/>
      <c r="AB855" s="80"/>
    </row>
    <row r="856" spans="1:28" s="79" customFormat="1" ht="15" customHeight="1" x14ac:dyDescent="0.2">
      <c r="A856" s="46"/>
      <c r="B856" s="47"/>
      <c r="C856" s="48"/>
      <c r="D856" s="48"/>
      <c r="E856" s="58"/>
      <c r="F856" s="50"/>
      <c r="G856" s="94" t="str">
        <f t="shared" si="130"/>
        <v xml:space="preserve"> </v>
      </c>
      <c r="H856" s="88" t="str">
        <f t="shared" si="131"/>
        <v xml:space="preserve"> </v>
      </c>
      <c r="I856" s="90"/>
      <c r="J856" s="81"/>
      <c r="K856" s="51"/>
      <c r="L856" s="96" t="str">
        <f t="shared" si="138"/>
        <v xml:space="preserve"> </v>
      </c>
      <c r="M856" s="64" t="str">
        <f>IF(E856=0," ",IF(D856="Hayır",VLOOKUP(H856,Katsayı!$A$1:$B$197,2),IF(D856="Evet",VLOOKUP(H856,Katsayı!$A$199:$B$235,2),0)))</f>
        <v xml:space="preserve"> </v>
      </c>
      <c r="N856" s="82" t="str">
        <f t="shared" si="132"/>
        <v xml:space="preserve"> </v>
      </c>
      <c r="O856" s="83" t="str">
        <f t="shared" si="133"/>
        <v xml:space="preserve"> </v>
      </c>
      <c r="P856" s="83" t="str">
        <f t="shared" si="139"/>
        <v xml:space="preserve"> </v>
      </c>
      <c r="Q856" s="83" t="str">
        <f t="shared" si="134"/>
        <v xml:space="preserve"> </v>
      </c>
      <c r="R856" s="82" t="str">
        <f t="shared" si="135"/>
        <v xml:space="preserve"> </v>
      </c>
      <c r="S856" s="82" t="str">
        <f t="shared" si="136"/>
        <v xml:space="preserve"> </v>
      </c>
      <c r="T856" s="84" t="str">
        <f t="shared" si="137"/>
        <v xml:space="preserve"> </v>
      </c>
      <c r="U856" s="77"/>
      <c r="V856" s="78"/>
      <c r="Z856" s="80"/>
      <c r="AA856" s="80"/>
      <c r="AB856" s="80"/>
    </row>
    <row r="857" spans="1:28" s="79" customFormat="1" ht="15" customHeight="1" x14ac:dyDescent="0.2">
      <c r="A857" s="46"/>
      <c r="B857" s="47"/>
      <c r="C857" s="48"/>
      <c r="D857" s="48"/>
      <c r="E857" s="58"/>
      <c r="F857" s="50"/>
      <c r="G857" s="94" t="str">
        <f t="shared" si="130"/>
        <v xml:space="preserve"> </v>
      </c>
      <c r="H857" s="88" t="str">
        <f t="shared" si="131"/>
        <v xml:space="preserve"> </v>
      </c>
      <c r="I857" s="90"/>
      <c r="J857" s="81"/>
      <c r="K857" s="51"/>
      <c r="L857" s="96" t="str">
        <f t="shared" si="138"/>
        <v xml:space="preserve"> </v>
      </c>
      <c r="M857" s="64" t="str">
        <f>IF(E857=0," ",IF(D857="Hayır",VLOOKUP(H857,Katsayı!$A$1:$B$197,2),IF(D857="Evet",VLOOKUP(H857,Katsayı!$A$199:$B$235,2),0)))</f>
        <v xml:space="preserve"> </v>
      </c>
      <c r="N857" s="82" t="str">
        <f t="shared" si="132"/>
        <v xml:space="preserve"> </v>
      </c>
      <c r="O857" s="83" t="str">
        <f t="shared" si="133"/>
        <v xml:space="preserve"> </v>
      </c>
      <c r="P857" s="83" t="str">
        <f t="shared" si="139"/>
        <v xml:space="preserve"> </v>
      </c>
      <c r="Q857" s="83" t="str">
        <f t="shared" si="134"/>
        <v xml:space="preserve"> </v>
      </c>
      <c r="R857" s="82" t="str">
        <f t="shared" si="135"/>
        <v xml:space="preserve"> </v>
      </c>
      <c r="S857" s="82" t="str">
        <f t="shared" si="136"/>
        <v xml:space="preserve"> </v>
      </c>
      <c r="T857" s="84" t="str">
        <f t="shared" si="137"/>
        <v xml:space="preserve"> </v>
      </c>
      <c r="U857" s="77"/>
      <c r="V857" s="78"/>
      <c r="Z857" s="80"/>
      <c r="AA857" s="80"/>
      <c r="AB857" s="80"/>
    </row>
    <row r="858" spans="1:28" s="79" customFormat="1" ht="15" customHeight="1" x14ac:dyDescent="0.2">
      <c r="A858" s="46"/>
      <c r="B858" s="47"/>
      <c r="C858" s="48"/>
      <c r="D858" s="48"/>
      <c r="E858" s="58"/>
      <c r="F858" s="50"/>
      <c r="G858" s="94" t="str">
        <f t="shared" si="130"/>
        <v xml:space="preserve"> </v>
      </c>
      <c r="H858" s="88" t="str">
        <f t="shared" si="131"/>
        <v xml:space="preserve"> </v>
      </c>
      <c r="I858" s="90"/>
      <c r="J858" s="81"/>
      <c r="K858" s="51"/>
      <c r="L858" s="96" t="str">
        <f t="shared" si="138"/>
        <v xml:space="preserve"> </v>
      </c>
      <c r="M858" s="64" t="str">
        <f>IF(E858=0," ",IF(D858="Hayır",VLOOKUP(H858,Katsayı!$A$1:$B$197,2),IF(D858="Evet",VLOOKUP(H858,Katsayı!$A$199:$B$235,2),0)))</f>
        <v xml:space="preserve"> </v>
      </c>
      <c r="N858" s="82" t="str">
        <f t="shared" si="132"/>
        <v xml:space="preserve"> </v>
      </c>
      <c r="O858" s="83" t="str">
        <f t="shared" si="133"/>
        <v xml:space="preserve"> </v>
      </c>
      <c r="P858" s="83" t="str">
        <f t="shared" si="139"/>
        <v xml:space="preserve"> </v>
      </c>
      <c r="Q858" s="83" t="str">
        <f t="shared" si="134"/>
        <v xml:space="preserve"> </v>
      </c>
      <c r="R858" s="82" t="str">
        <f t="shared" si="135"/>
        <v xml:space="preserve"> </v>
      </c>
      <c r="S858" s="82" t="str">
        <f t="shared" si="136"/>
        <v xml:space="preserve"> </v>
      </c>
      <c r="T858" s="84" t="str">
        <f t="shared" si="137"/>
        <v xml:space="preserve"> </v>
      </c>
      <c r="U858" s="77"/>
      <c r="V858" s="78"/>
      <c r="Z858" s="80"/>
      <c r="AA858" s="80"/>
      <c r="AB858" s="80"/>
    </row>
    <row r="859" spans="1:28" s="79" customFormat="1" ht="15" customHeight="1" x14ac:dyDescent="0.2">
      <c r="A859" s="46"/>
      <c r="B859" s="47"/>
      <c r="C859" s="48"/>
      <c r="D859" s="48"/>
      <c r="E859" s="58"/>
      <c r="F859" s="50"/>
      <c r="G859" s="94" t="str">
        <f t="shared" si="130"/>
        <v xml:space="preserve"> </v>
      </c>
      <c r="H859" s="88" t="str">
        <f t="shared" si="131"/>
        <v xml:space="preserve"> </v>
      </c>
      <c r="I859" s="90"/>
      <c r="J859" s="81"/>
      <c r="K859" s="51"/>
      <c r="L859" s="96" t="str">
        <f t="shared" si="138"/>
        <v xml:space="preserve"> </v>
      </c>
      <c r="M859" s="64" t="str">
        <f>IF(E859=0," ",IF(D859="Hayır",VLOOKUP(H859,Katsayı!$A$1:$B$197,2),IF(D859="Evet",VLOOKUP(H859,Katsayı!$A$199:$B$235,2),0)))</f>
        <v xml:space="preserve"> </v>
      </c>
      <c r="N859" s="82" t="str">
        <f t="shared" si="132"/>
        <v xml:space="preserve"> </v>
      </c>
      <c r="O859" s="83" t="str">
        <f t="shared" si="133"/>
        <v xml:space="preserve"> </v>
      </c>
      <c r="P859" s="83" t="str">
        <f t="shared" si="139"/>
        <v xml:space="preserve"> </v>
      </c>
      <c r="Q859" s="83" t="str">
        <f t="shared" si="134"/>
        <v xml:space="preserve"> </v>
      </c>
      <c r="R859" s="82" t="str">
        <f t="shared" si="135"/>
        <v xml:space="preserve"> </v>
      </c>
      <c r="S859" s="82" t="str">
        <f t="shared" si="136"/>
        <v xml:space="preserve"> </v>
      </c>
      <c r="T859" s="84" t="str">
        <f t="shared" si="137"/>
        <v xml:space="preserve"> </v>
      </c>
      <c r="U859" s="77"/>
      <c r="V859" s="78"/>
      <c r="Z859" s="80"/>
      <c r="AA859" s="80"/>
      <c r="AB859" s="80"/>
    </row>
    <row r="860" spans="1:28" s="79" customFormat="1" ht="15" customHeight="1" x14ac:dyDescent="0.2">
      <c r="A860" s="46"/>
      <c r="B860" s="47"/>
      <c r="C860" s="48"/>
      <c r="D860" s="48"/>
      <c r="E860" s="58"/>
      <c r="F860" s="50"/>
      <c r="G860" s="94" t="str">
        <f t="shared" si="130"/>
        <v xml:space="preserve"> </v>
      </c>
      <c r="H860" s="88" t="str">
        <f t="shared" si="131"/>
        <v xml:space="preserve"> </v>
      </c>
      <c r="I860" s="90"/>
      <c r="J860" s="81"/>
      <c r="K860" s="51"/>
      <c r="L860" s="96" t="str">
        <f t="shared" si="138"/>
        <v xml:space="preserve"> </v>
      </c>
      <c r="M860" s="64" t="str">
        <f>IF(E860=0," ",IF(D860="Hayır",VLOOKUP(H860,Katsayı!$A$1:$B$197,2),IF(D860="Evet",VLOOKUP(H860,Katsayı!$A$199:$B$235,2),0)))</f>
        <v xml:space="preserve"> </v>
      </c>
      <c r="N860" s="82" t="str">
        <f t="shared" si="132"/>
        <v xml:space="preserve"> </v>
      </c>
      <c r="O860" s="83" t="str">
        <f t="shared" si="133"/>
        <v xml:space="preserve"> </v>
      </c>
      <c r="P860" s="83" t="str">
        <f t="shared" si="139"/>
        <v xml:space="preserve"> </v>
      </c>
      <c r="Q860" s="83" t="str">
        <f t="shared" si="134"/>
        <v xml:space="preserve"> </v>
      </c>
      <c r="R860" s="82" t="str">
        <f t="shared" si="135"/>
        <v xml:space="preserve"> </v>
      </c>
      <c r="S860" s="82" t="str">
        <f t="shared" si="136"/>
        <v xml:space="preserve"> </v>
      </c>
      <c r="T860" s="84" t="str">
        <f t="shared" si="137"/>
        <v xml:space="preserve"> </v>
      </c>
      <c r="U860" s="77"/>
      <c r="V860" s="78"/>
      <c r="Z860" s="80"/>
      <c r="AA860" s="80"/>
      <c r="AB860" s="80"/>
    </row>
    <row r="861" spans="1:28" s="79" customFormat="1" ht="15" customHeight="1" x14ac:dyDescent="0.2">
      <c r="A861" s="46"/>
      <c r="B861" s="47"/>
      <c r="C861" s="48"/>
      <c r="D861" s="48"/>
      <c r="E861" s="58"/>
      <c r="F861" s="50"/>
      <c r="G861" s="94" t="str">
        <f t="shared" si="130"/>
        <v xml:space="preserve"> </v>
      </c>
      <c r="H861" s="88" t="str">
        <f t="shared" si="131"/>
        <v xml:space="preserve"> </v>
      </c>
      <c r="I861" s="90"/>
      <c r="J861" s="81"/>
      <c r="K861" s="51"/>
      <c r="L861" s="96" t="str">
        <f t="shared" si="138"/>
        <v xml:space="preserve"> </v>
      </c>
      <c r="M861" s="64" t="str">
        <f>IF(E861=0," ",IF(D861="Hayır",VLOOKUP(H861,Katsayı!$A$1:$B$197,2),IF(D861="Evet",VLOOKUP(H861,Katsayı!$A$199:$B$235,2),0)))</f>
        <v xml:space="preserve"> </v>
      </c>
      <c r="N861" s="82" t="str">
        <f t="shared" si="132"/>
        <v xml:space="preserve"> </v>
      </c>
      <c r="O861" s="83" t="str">
        <f t="shared" si="133"/>
        <v xml:space="preserve"> </v>
      </c>
      <c r="P861" s="83" t="str">
        <f t="shared" si="139"/>
        <v xml:space="preserve"> </v>
      </c>
      <c r="Q861" s="83" t="str">
        <f t="shared" si="134"/>
        <v xml:space="preserve"> </v>
      </c>
      <c r="R861" s="82" t="str">
        <f t="shared" si="135"/>
        <v xml:space="preserve"> </v>
      </c>
      <c r="S861" s="82" t="str">
        <f t="shared" si="136"/>
        <v xml:space="preserve"> </v>
      </c>
      <c r="T861" s="84" t="str">
        <f t="shared" si="137"/>
        <v xml:space="preserve"> </v>
      </c>
      <c r="U861" s="77"/>
      <c r="V861" s="78"/>
      <c r="Z861" s="80"/>
      <c r="AA861" s="80"/>
      <c r="AB861" s="80"/>
    </row>
    <row r="862" spans="1:28" s="79" customFormat="1" ht="15" customHeight="1" x14ac:dyDescent="0.2">
      <c r="A862" s="46"/>
      <c r="B862" s="47"/>
      <c r="C862" s="48"/>
      <c r="D862" s="48"/>
      <c r="E862" s="58"/>
      <c r="F862" s="50"/>
      <c r="G862" s="94" t="str">
        <f t="shared" si="130"/>
        <v xml:space="preserve"> </v>
      </c>
      <c r="H862" s="88" t="str">
        <f t="shared" si="131"/>
        <v xml:space="preserve"> </v>
      </c>
      <c r="I862" s="90"/>
      <c r="J862" s="81"/>
      <c r="K862" s="51"/>
      <c r="L862" s="96" t="str">
        <f t="shared" si="138"/>
        <v xml:space="preserve"> </v>
      </c>
      <c r="M862" s="64" t="str">
        <f>IF(E862=0," ",IF(D862="Hayır",VLOOKUP(H862,Katsayı!$A$1:$B$197,2),IF(D862="Evet",VLOOKUP(H862,Katsayı!$A$199:$B$235,2),0)))</f>
        <v xml:space="preserve"> </v>
      </c>
      <c r="N862" s="82" t="str">
        <f t="shared" si="132"/>
        <v xml:space="preserve"> </v>
      </c>
      <c r="O862" s="83" t="str">
        <f t="shared" si="133"/>
        <v xml:space="preserve"> </v>
      </c>
      <c r="P862" s="83" t="str">
        <f t="shared" si="139"/>
        <v xml:space="preserve"> </v>
      </c>
      <c r="Q862" s="83" t="str">
        <f t="shared" si="134"/>
        <v xml:space="preserve"> </v>
      </c>
      <c r="R862" s="82" t="str">
        <f t="shared" si="135"/>
        <v xml:space="preserve"> </v>
      </c>
      <c r="S862" s="82" t="str">
        <f t="shared" si="136"/>
        <v xml:space="preserve"> </v>
      </c>
      <c r="T862" s="84" t="str">
        <f t="shared" si="137"/>
        <v xml:space="preserve"> </v>
      </c>
      <c r="U862" s="77"/>
      <c r="V862" s="78"/>
      <c r="Z862" s="80"/>
      <c r="AA862" s="80"/>
      <c r="AB862" s="80"/>
    </row>
    <row r="863" spans="1:28" s="79" customFormat="1" ht="15" customHeight="1" x14ac:dyDescent="0.2">
      <c r="A863" s="46"/>
      <c r="B863" s="47"/>
      <c r="C863" s="48"/>
      <c r="D863" s="48"/>
      <c r="E863" s="58"/>
      <c r="F863" s="50"/>
      <c r="G863" s="94" t="str">
        <f t="shared" si="130"/>
        <v xml:space="preserve"> </v>
      </c>
      <c r="H863" s="88" t="str">
        <f t="shared" si="131"/>
        <v xml:space="preserve"> </v>
      </c>
      <c r="I863" s="90"/>
      <c r="J863" s="81"/>
      <c r="K863" s="51"/>
      <c r="L863" s="96" t="str">
        <f t="shared" si="138"/>
        <v xml:space="preserve"> </v>
      </c>
      <c r="M863" s="64" t="str">
        <f>IF(E863=0," ",IF(D863="Hayır",VLOOKUP(H863,Katsayı!$A$1:$B$197,2),IF(D863="Evet",VLOOKUP(H863,Katsayı!$A$199:$B$235,2),0)))</f>
        <v xml:space="preserve"> </v>
      </c>
      <c r="N863" s="82" t="str">
        <f t="shared" si="132"/>
        <v xml:space="preserve"> </v>
      </c>
      <c r="O863" s="83" t="str">
        <f t="shared" si="133"/>
        <v xml:space="preserve"> </v>
      </c>
      <c r="P863" s="83" t="str">
        <f t="shared" si="139"/>
        <v xml:space="preserve"> </v>
      </c>
      <c r="Q863" s="83" t="str">
        <f t="shared" si="134"/>
        <v xml:space="preserve"> </v>
      </c>
      <c r="R863" s="82" t="str">
        <f t="shared" si="135"/>
        <v xml:space="preserve"> </v>
      </c>
      <c r="S863" s="82" t="str">
        <f t="shared" si="136"/>
        <v xml:space="preserve"> </v>
      </c>
      <c r="T863" s="84" t="str">
        <f t="shared" si="137"/>
        <v xml:space="preserve"> </v>
      </c>
      <c r="U863" s="77"/>
      <c r="V863" s="78"/>
      <c r="Z863" s="80"/>
      <c r="AA863" s="80"/>
      <c r="AB863" s="80"/>
    </row>
    <row r="864" spans="1:28" s="79" customFormat="1" ht="15" customHeight="1" x14ac:dyDescent="0.2">
      <c r="A864" s="46"/>
      <c r="B864" s="47"/>
      <c r="C864" s="48"/>
      <c r="D864" s="48"/>
      <c r="E864" s="58"/>
      <c r="F864" s="50"/>
      <c r="G864" s="94" t="str">
        <f t="shared" si="130"/>
        <v xml:space="preserve"> </v>
      </c>
      <c r="H864" s="88" t="str">
        <f t="shared" si="131"/>
        <v xml:space="preserve"> </v>
      </c>
      <c r="I864" s="90"/>
      <c r="J864" s="81"/>
      <c r="K864" s="51"/>
      <c r="L864" s="96" t="str">
        <f t="shared" si="138"/>
        <v xml:space="preserve"> </v>
      </c>
      <c r="M864" s="64" t="str">
        <f>IF(E864=0," ",IF(D864="Hayır",VLOOKUP(H864,Katsayı!$A$1:$B$197,2),IF(D864="Evet",VLOOKUP(H864,Katsayı!$A$199:$B$235,2),0)))</f>
        <v xml:space="preserve"> </v>
      </c>
      <c r="N864" s="82" t="str">
        <f t="shared" si="132"/>
        <v xml:space="preserve"> </v>
      </c>
      <c r="O864" s="83" t="str">
        <f t="shared" si="133"/>
        <v xml:space="preserve"> </v>
      </c>
      <c r="P864" s="83" t="str">
        <f t="shared" si="139"/>
        <v xml:space="preserve"> </v>
      </c>
      <c r="Q864" s="83" t="str">
        <f t="shared" si="134"/>
        <v xml:space="preserve"> </v>
      </c>
      <c r="R864" s="82" t="str">
        <f t="shared" si="135"/>
        <v xml:space="preserve"> </v>
      </c>
      <c r="S864" s="82" t="str">
        <f t="shared" si="136"/>
        <v xml:space="preserve"> </v>
      </c>
      <c r="T864" s="84" t="str">
        <f t="shared" si="137"/>
        <v xml:space="preserve"> </v>
      </c>
      <c r="U864" s="77"/>
      <c r="V864" s="78"/>
      <c r="Z864" s="80"/>
      <c r="AA864" s="80"/>
      <c r="AB864" s="80"/>
    </row>
    <row r="865" spans="1:28" s="79" customFormat="1" ht="15" customHeight="1" x14ac:dyDescent="0.2">
      <c r="A865" s="46"/>
      <c r="B865" s="47"/>
      <c r="C865" s="48"/>
      <c r="D865" s="48"/>
      <c r="E865" s="58"/>
      <c r="F865" s="50"/>
      <c r="G865" s="94" t="str">
        <f t="shared" si="130"/>
        <v xml:space="preserve"> </v>
      </c>
      <c r="H865" s="88" t="str">
        <f t="shared" si="131"/>
        <v xml:space="preserve"> </v>
      </c>
      <c r="I865" s="90"/>
      <c r="J865" s="81"/>
      <c r="K865" s="51"/>
      <c r="L865" s="96" t="str">
        <f t="shared" si="138"/>
        <v xml:space="preserve"> </v>
      </c>
      <c r="M865" s="64" t="str">
        <f>IF(E865=0," ",IF(D865="Hayır",VLOOKUP(H865,Katsayı!$A$1:$B$197,2),IF(D865="Evet",VLOOKUP(H865,Katsayı!$A$199:$B$235,2),0)))</f>
        <v xml:space="preserve"> </v>
      </c>
      <c r="N865" s="82" t="str">
        <f t="shared" si="132"/>
        <v xml:space="preserve"> </v>
      </c>
      <c r="O865" s="83" t="str">
        <f t="shared" si="133"/>
        <v xml:space="preserve"> </v>
      </c>
      <c r="P865" s="83" t="str">
        <f t="shared" si="139"/>
        <v xml:space="preserve"> </v>
      </c>
      <c r="Q865" s="83" t="str">
        <f t="shared" si="134"/>
        <v xml:space="preserve"> </v>
      </c>
      <c r="R865" s="82" t="str">
        <f t="shared" si="135"/>
        <v xml:space="preserve"> </v>
      </c>
      <c r="S865" s="82" t="str">
        <f t="shared" si="136"/>
        <v xml:space="preserve"> </v>
      </c>
      <c r="T865" s="84" t="str">
        <f t="shared" si="137"/>
        <v xml:space="preserve"> </v>
      </c>
      <c r="U865" s="77"/>
      <c r="V865" s="78"/>
      <c r="Z865" s="80"/>
      <c r="AA865" s="80"/>
      <c r="AB865" s="80"/>
    </row>
    <row r="866" spans="1:28" s="79" customFormat="1" ht="15" customHeight="1" x14ac:dyDescent="0.2">
      <c r="A866" s="46"/>
      <c r="B866" s="47"/>
      <c r="C866" s="48"/>
      <c r="D866" s="48"/>
      <c r="E866" s="58"/>
      <c r="F866" s="50"/>
      <c r="G866" s="94" t="str">
        <f t="shared" si="130"/>
        <v xml:space="preserve"> </v>
      </c>
      <c r="H866" s="88" t="str">
        <f t="shared" si="131"/>
        <v xml:space="preserve"> </v>
      </c>
      <c r="I866" s="90"/>
      <c r="J866" s="81"/>
      <c r="K866" s="51"/>
      <c r="L866" s="96" t="str">
        <f t="shared" si="138"/>
        <v xml:space="preserve"> </v>
      </c>
      <c r="M866" s="64" t="str">
        <f>IF(E866=0," ",IF(D866="Hayır",VLOOKUP(H866,Katsayı!$A$1:$B$197,2),IF(D866="Evet",VLOOKUP(H866,Katsayı!$A$199:$B$235,2),0)))</f>
        <v xml:space="preserve"> </v>
      </c>
      <c r="N866" s="82" t="str">
        <f t="shared" si="132"/>
        <v xml:space="preserve"> </v>
      </c>
      <c r="O866" s="83" t="str">
        <f t="shared" si="133"/>
        <v xml:space="preserve"> </v>
      </c>
      <c r="P866" s="83" t="str">
        <f t="shared" si="139"/>
        <v xml:space="preserve"> </v>
      </c>
      <c r="Q866" s="83" t="str">
        <f t="shared" si="134"/>
        <v xml:space="preserve"> </v>
      </c>
      <c r="R866" s="82" t="str">
        <f t="shared" si="135"/>
        <v xml:space="preserve"> </v>
      </c>
      <c r="S866" s="82" t="str">
        <f t="shared" si="136"/>
        <v xml:space="preserve"> </v>
      </c>
      <c r="T866" s="84" t="str">
        <f t="shared" si="137"/>
        <v xml:space="preserve"> </v>
      </c>
      <c r="U866" s="77"/>
      <c r="V866" s="78"/>
      <c r="Z866" s="80"/>
      <c r="AA866" s="80"/>
      <c r="AB866" s="80"/>
    </row>
    <row r="867" spans="1:28" s="79" customFormat="1" ht="15" customHeight="1" x14ac:dyDescent="0.2">
      <c r="A867" s="46"/>
      <c r="B867" s="47"/>
      <c r="C867" s="48"/>
      <c r="D867" s="48"/>
      <c r="E867" s="58"/>
      <c r="F867" s="49"/>
      <c r="G867" s="94" t="str">
        <f t="shared" si="130"/>
        <v xml:space="preserve"> </v>
      </c>
      <c r="H867" s="88" t="str">
        <f t="shared" si="131"/>
        <v xml:space="preserve"> </v>
      </c>
      <c r="I867" s="90"/>
      <c r="J867" s="81"/>
      <c r="K867" s="51"/>
      <c r="L867" s="96" t="str">
        <f t="shared" si="138"/>
        <v xml:space="preserve"> </v>
      </c>
      <c r="M867" s="64" t="str">
        <f>IF(E867=0," ",IF(D867="Hayır",VLOOKUP(H867,Katsayı!$A$1:$B$197,2),IF(D867="Evet",VLOOKUP(H867,Katsayı!$A$199:$B$235,2),0)))</f>
        <v xml:space="preserve"> </v>
      </c>
      <c r="N867" s="82" t="str">
        <f t="shared" si="132"/>
        <v xml:space="preserve"> </v>
      </c>
      <c r="O867" s="83" t="str">
        <f t="shared" si="133"/>
        <v xml:space="preserve"> </v>
      </c>
      <c r="P867" s="83" t="str">
        <f t="shared" si="139"/>
        <v xml:space="preserve"> </v>
      </c>
      <c r="Q867" s="83" t="str">
        <f t="shared" si="134"/>
        <v xml:space="preserve"> </v>
      </c>
      <c r="R867" s="82" t="str">
        <f t="shared" si="135"/>
        <v xml:space="preserve"> </v>
      </c>
      <c r="S867" s="82" t="str">
        <f t="shared" si="136"/>
        <v xml:space="preserve"> </v>
      </c>
      <c r="T867" s="84" t="str">
        <f t="shared" si="137"/>
        <v xml:space="preserve"> </v>
      </c>
      <c r="U867" s="77"/>
      <c r="V867" s="78"/>
      <c r="Z867" s="80"/>
      <c r="AA867" s="80"/>
      <c r="AB867" s="80"/>
    </row>
    <row r="868" spans="1:28" s="79" customFormat="1" ht="15" customHeight="1" x14ac:dyDescent="0.2">
      <c r="A868" s="46"/>
      <c r="B868" s="47"/>
      <c r="C868" s="48"/>
      <c r="D868" s="48"/>
      <c r="E868" s="58"/>
      <c r="F868" s="49"/>
      <c r="G868" s="94" t="str">
        <f t="shared" si="130"/>
        <v xml:space="preserve"> </v>
      </c>
      <c r="H868" s="88" t="str">
        <f t="shared" si="131"/>
        <v xml:space="preserve"> </v>
      </c>
      <c r="I868" s="90"/>
      <c r="J868" s="81"/>
      <c r="K868" s="51"/>
      <c r="L868" s="96" t="str">
        <f t="shared" si="138"/>
        <v xml:space="preserve"> </v>
      </c>
      <c r="M868" s="64" t="str">
        <f>IF(E868=0," ",IF(D868="Hayır",VLOOKUP(H868,Katsayı!$A$1:$B$197,2),IF(D868="Evet",VLOOKUP(H868,Katsayı!$A$199:$B$235,2),0)))</f>
        <v xml:space="preserve"> </v>
      </c>
      <c r="N868" s="82" t="str">
        <f t="shared" si="132"/>
        <v xml:space="preserve"> </v>
      </c>
      <c r="O868" s="83" t="str">
        <f t="shared" si="133"/>
        <v xml:space="preserve"> </v>
      </c>
      <c r="P868" s="83" t="str">
        <f t="shared" si="139"/>
        <v xml:space="preserve"> </v>
      </c>
      <c r="Q868" s="83" t="str">
        <f t="shared" si="134"/>
        <v xml:space="preserve"> </v>
      </c>
      <c r="R868" s="82" t="str">
        <f t="shared" si="135"/>
        <v xml:space="preserve"> </v>
      </c>
      <c r="S868" s="82" t="str">
        <f t="shared" si="136"/>
        <v xml:space="preserve"> </v>
      </c>
      <c r="T868" s="84" t="str">
        <f t="shared" si="137"/>
        <v xml:space="preserve"> </v>
      </c>
      <c r="U868" s="77"/>
      <c r="V868" s="78"/>
      <c r="Z868" s="80"/>
      <c r="AA868" s="80"/>
      <c r="AB868" s="80"/>
    </row>
    <row r="869" spans="1:28" s="79" customFormat="1" ht="15" customHeight="1" x14ac:dyDescent="0.2">
      <c r="A869" s="46"/>
      <c r="B869" s="85"/>
      <c r="C869" s="48"/>
      <c r="D869" s="48"/>
      <c r="E869" s="86"/>
      <c r="F869" s="49"/>
      <c r="G869" s="94" t="str">
        <f t="shared" si="130"/>
        <v xml:space="preserve"> </v>
      </c>
      <c r="H869" s="88" t="str">
        <f t="shared" si="131"/>
        <v xml:space="preserve"> </v>
      </c>
      <c r="I869" s="90"/>
      <c r="J869" s="87"/>
      <c r="K869" s="51"/>
      <c r="L869" s="96" t="str">
        <f t="shared" si="138"/>
        <v xml:space="preserve"> </v>
      </c>
      <c r="M869" s="64" t="str">
        <f>IF(E869=0," ",IF(D869="Hayır",VLOOKUP(H869,Katsayı!$A$1:$B$197,2),IF(D869="Evet",VLOOKUP(H869,Katsayı!$A$199:$B$235,2),0)))</f>
        <v xml:space="preserve"> </v>
      </c>
      <c r="N869" s="82" t="str">
        <f t="shared" si="132"/>
        <v xml:space="preserve"> </v>
      </c>
      <c r="O869" s="83" t="str">
        <f t="shared" si="133"/>
        <v xml:space="preserve"> </v>
      </c>
      <c r="P869" s="83" t="str">
        <f t="shared" si="139"/>
        <v xml:space="preserve"> </v>
      </c>
      <c r="Q869" s="83" t="str">
        <f t="shared" si="134"/>
        <v xml:space="preserve"> </v>
      </c>
      <c r="R869" s="82" t="str">
        <f t="shared" si="135"/>
        <v xml:space="preserve"> </v>
      </c>
      <c r="S869" s="82" t="str">
        <f t="shared" si="136"/>
        <v xml:space="preserve"> </v>
      </c>
      <c r="T869" s="84" t="str">
        <f t="shared" si="137"/>
        <v xml:space="preserve"> </v>
      </c>
      <c r="U869" s="77"/>
      <c r="V869" s="78"/>
      <c r="Z869" s="80"/>
      <c r="AA869" s="80"/>
      <c r="AB869" s="80"/>
    </row>
    <row r="870" spans="1:28" s="79" customFormat="1" ht="15" customHeight="1" x14ac:dyDescent="0.2">
      <c r="A870" s="46"/>
      <c r="B870" s="85"/>
      <c r="C870" s="48"/>
      <c r="D870" s="48"/>
      <c r="E870" s="86"/>
      <c r="F870" s="49"/>
      <c r="G870" s="94" t="str">
        <f t="shared" si="130"/>
        <v xml:space="preserve"> </v>
      </c>
      <c r="H870" s="88" t="str">
        <f t="shared" si="131"/>
        <v xml:space="preserve"> </v>
      </c>
      <c r="I870" s="90"/>
      <c r="J870" s="87"/>
      <c r="K870" s="51"/>
      <c r="L870" s="96" t="str">
        <f t="shared" si="138"/>
        <v xml:space="preserve"> </v>
      </c>
      <c r="M870" s="64" t="str">
        <f>IF(E870=0," ",IF(D870="Hayır",VLOOKUP(H870,Katsayı!$A$1:$B$197,2),IF(D870="Evet",VLOOKUP(H870,Katsayı!$A$199:$B$235,2),0)))</f>
        <v xml:space="preserve"> </v>
      </c>
      <c r="N870" s="82" t="str">
        <f t="shared" si="132"/>
        <v xml:space="preserve"> </v>
      </c>
      <c r="O870" s="83" t="str">
        <f t="shared" si="133"/>
        <v xml:space="preserve"> </v>
      </c>
      <c r="P870" s="83" t="str">
        <f t="shared" si="139"/>
        <v xml:space="preserve"> </v>
      </c>
      <c r="Q870" s="83" t="str">
        <f t="shared" si="134"/>
        <v xml:space="preserve"> </v>
      </c>
      <c r="R870" s="82" t="str">
        <f t="shared" si="135"/>
        <v xml:space="preserve"> </v>
      </c>
      <c r="S870" s="82" t="str">
        <f t="shared" si="136"/>
        <v xml:space="preserve"> </v>
      </c>
      <c r="T870" s="84" t="str">
        <f t="shared" si="137"/>
        <v xml:space="preserve"> </v>
      </c>
      <c r="U870" s="77"/>
      <c r="V870" s="78"/>
      <c r="Z870" s="80"/>
      <c r="AA870" s="80"/>
      <c r="AB870" s="80"/>
    </row>
    <row r="871" spans="1:28" s="79" customFormat="1" ht="15" customHeight="1" x14ac:dyDescent="0.2">
      <c r="A871" s="46"/>
      <c r="B871" s="85"/>
      <c r="C871" s="48"/>
      <c r="D871" s="48"/>
      <c r="E871" s="86"/>
      <c r="F871" s="49"/>
      <c r="G871" s="94" t="str">
        <f t="shared" si="130"/>
        <v xml:space="preserve"> </v>
      </c>
      <c r="H871" s="88" t="str">
        <f t="shared" si="131"/>
        <v xml:space="preserve"> </v>
      </c>
      <c r="I871" s="90"/>
      <c r="J871" s="87"/>
      <c r="K871" s="51"/>
      <c r="L871" s="96" t="str">
        <f t="shared" si="138"/>
        <v xml:space="preserve"> </v>
      </c>
      <c r="M871" s="64" t="str">
        <f>IF(E871=0," ",IF(D871="Hayır",VLOOKUP(H871,Katsayı!$A$1:$B$197,2),IF(D871="Evet",VLOOKUP(H871,Katsayı!$A$199:$B$235,2),0)))</f>
        <v xml:space="preserve"> </v>
      </c>
      <c r="N871" s="82" t="str">
        <f t="shared" si="132"/>
        <v xml:space="preserve"> </v>
      </c>
      <c r="O871" s="83" t="str">
        <f t="shared" si="133"/>
        <v xml:space="preserve"> </v>
      </c>
      <c r="P871" s="83" t="str">
        <f t="shared" si="139"/>
        <v xml:space="preserve"> </v>
      </c>
      <c r="Q871" s="83" t="str">
        <f t="shared" si="134"/>
        <v xml:space="preserve"> </v>
      </c>
      <c r="R871" s="82" t="str">
        <f t="shared" si="135"/>
        <v xml:space="preserve"> </v>
      </c>
      <c r="S871" s="82" t="str">
        <f t="shared" si="136"/>
        <v xml:space="preserve"> </v>
      </c>
      <c r="T871" s="84" t="str">
        <f t="shared" si="137"/>
        <v xml:space="preserve"> </v>
      </c>
      <c r="U871" s="77"/>
      <c r="V871" s="78"/>
      <c r="Z871" s="80"/>
      <c r="AA871" s="80"/>
      <c r="AB871" s="80"/>
    </row>
    <row r="872" spans="1:28" s="79" customFormat="1" ht="15" customHeight="1" x14ac:dyDescent="0.2">
      <c r="A872" s="46"/>
      <c r="B872" s="85"/>
      <c r="C872" s="48"/>
      <c r="D872" s="48"/>
      <c r="E872" s="86"/>
      <c r="F872" s="49"/>
      <c r="G872" s="94" t="str">
        <f t="shared" si="130"/>
        <v xml:space="preserve"> </v>
      </c>
      <c r="H872" s="88" t="str">
        <f t="shared" si="131"/>
        <v xml:space="preserve"> </v>
      </c>
      <c r="I872" s="90"/>
      <c r="J872" s="87"/>
      <c r="K872" s="51"/>
      <c r="L872" s="96" t="str">
        <f t="shared" si="138"/>
        <v xml:space="preserve"> </v>
      </c>
      <c r="M872" s="64" t="str">
        <f>IF(E872=0," ",IF(D872="Hayır",VLOOKUP(H872,Katsayı!$A$1:$B$197,2),IF(D872="Evet",VLOOKUP(H872,Katsayı!$A$199:$B$235,2),0)))</f>
        <v xml:space="preserve"> </v>
      </c>
      <c r="N872" s="82" t="str">
        <f t="shared" si="132"/>
        <v xml:space="preserve"> </v>
      </c>
      <c r="O872" s="83" t="str">
        <f t="shared" si="133"/>
        <v xml:space="preserve"> </v>
      </c>
      <c r="P872" s="83" t="str">
        <f t="shared" si="139"/>
        <v xml:space="preserve"> </v>
      </c>
      <c r="Q872" s="83" t="str">
        <f t="shared" si="134"/>
        <v xml:space="preserve"> </v>
      </c>
      <c r="R872" s="82" t="str">
        <f t="shared" si="135"/>
        <v xml:space="preserve"> </v>
      </c>
      <c r="S872" s="82" t="str">
        <f t="shared" si="136"/>
        <v xml:space="preserve"> </v>
      </c>
      <c r="T872" s="84" t="str">
        <f t="shared" si="137"/>
        <v xml:space="preserve"> </v>
      </c>
      <c r="U872" s="77"/>
      <c r="V872" s="78"/>
      <c r="Z872" s="80"/>
      <c r="AA872" s="80"/>
      <c r="AB872" s="80"/>
    </row>
    <row r="873" spans="1:28" s="79" customFormat="1" ht="15" customHeight="1" x14ac:dyDescent="0.2">
      <c r="A873" s="46"/>
      <c r="B873" s="85"/>
      <c r="C873" s="48"/>
      <c r="D873" s="48"/>
      <c r="E873" s="86"/>
      <c r="F873" s="49"/>
      <c r="G873" s="94" t="str">
        <f t="shared" si="130"/>
        <v xml:space="preserve"> </v>
      </c>
      <c r="H873" s="88" t="str">
        <f t="shared" si="131"/>
        <v xml:space="preserve"> </v>
      </c>
      <c r="I873" s="90"/>
      <c r="J873" s="87"/>
      <c r="K873" s="51"/>
      <c r="L873" s="96" t="str">
        <f t="shared" si="138"/>
        <v xml:space="preserve"> </v>
      </c>
      <c r="M873" s="64" t="str">
        <f>IF(E873=0," ",IF(D873="Hayır",VLOOKUP(H873,Katsayı!$A$1:$B$197,2),IF(D873="Evet",VLOOKUP(H873,Katsayı!$A$199:$B$235,2),0)))</f>
        <v xml:space="preserve"> </v>
      </c>
      <c r="N873" s="82" t="str">
        <f t="shared" si="132"/>
        <v xml:space="preserve"> </v>
      </c>
      <c r="O873" s="83" t="str">
        <f t="shared" si="133"/>
        <v xml:space="preserve"> </v>
      </c>
      <c r="P873" s="83" t="str">
        <f t="shared" si="139"/>
        <v xml:space="preserve"> </v>
      </c>
      <c r="Q873" s="83" t="str">
        <f t="shared" si="134"/>
        <v xml:space="preserve"> </v>
      </c>
      <c r="R873" s="82" t="str">
        <f t="shared" si="135"/>
        <v xml:space="preserve"> </v>
      </c>
      <c r="S873" s="82" t="str">
        <f t="shared" si="136"/>
        <v xml:space="preserve"> </v>
      </c>
      <c r="T873" s="84" t="str">
        <f t="shared" si="137"/>
        <v xml:space="preserve"> </v>
      </c>
      <c r="U873" s="77"/>
      <c r="V873" s="78"/>
      <c r="Z873" s="80"/>
      <c r="AA873" s="80"/>
      <c r="AB873" s="80"/>
    </row>
    <row r="874" spans="1:28" s="79" customFormat="1" ht="15" customHeight="1" x14ac:dyDescent="0.2">
      <c r="A874" s="46"/>
      <c r="B874" s="85"/>
      <c r="C874" s="48"/>
      <c r="D874" s="48"/>
      <c r="E874" s="86"/>
      <c r="F874" s="49"/>
      <c r="G874" s="94" t="str">
        <f t="shared" si="130"/>
        <v xml:space="preserve"> </v>
      </c>
      <c r="H874" s="88" t="str">
        <f t="shared" si="131"/>
        <v xml:space="preserve"> </v>
      </c>
      <c r="I874" s="90"/>
      <c r="J874" s="87"/>
      <c r="K874" s="51"/>
      <c r="L874" s="96" t="str">
        <f t="shared" si="138"/>
        <v xml:space="preserve"> </v>
      </c>
      <c r="M874" s="64" t="str">
        <f>IF(E874=0," ",IF(D874="Hayır",VLOOKUP(H874,Katsayı!$A$1:$B$197,2),IF(D874="Evet",VLOOKUP(H874,Katsayı!$A$199:$B$235,2),0)))</f>
        <v xml:space="preserve"> </v>
      </c>
      <c r="N874" s="82" t="str">
        <f t="shared" si="132"/>
        <v xml:space="preserve"> </v>
      </c>
      <c r="O874" s="83" t="str">
        <f t="shared" si="133"/>
        <v xml:space="preserve"> </v>
      </c>
      <c r="P874" s="83" t="str">
        <f t="shared" si="139"/>
        <v xml:space="preserve"> </v>
      </c>
      <c r="Q874" s="83" t="str">
        <f t="shared" si="134"/>
        <v xml:space="preserve"> </v>
      </c>
      <c r="R874" s="82" t="str">
        <f t="shared" si="135"/>
        <v xml:space="preserve"> </v>
      </c>
      <c r="S874" s="82" t="str">
        <f t="shared" si="136"/>
        <v xml:space="preserve"> </v>
      </c>
      <c r="T874" s="84" t="str">
        <f t="shared" si="137"/>
        <v xml:space="preserve"> </v>
      </c>
      <c r="U874" s="77"/>
      <c r="V874" s="78"/>
      <c r="Z874" s="80"/>
      <c r="AA874" s="80"/>
      <c r="AB874" s="80"/>
    </row>
    <row r="875" spans="1:28" s="79" customFormat="1" ht="15" customHeight="1" x14ac:dyDescent="0.2">
      <c r="A875" s="46"/>
      <c r="B875" s="85"/>
      <c r="C875" s="48"/>
      <c r="D875" s="48"/>
      <c r="E875" s="86"/>
      <c r="F875" s="49"/>
      <c r="G875" s="94" t="str">
        <f t="shared" si="130"/>
        <v xml:space="preserve"> </v>
      </c>
      <c r="H875" s="88" t="str">
        <f t="shared" si="131"/>
        <v xml:space="preserve"> </v>
      </c>
      <c r="I875" s="90"/>
      <c r="J875" s="87"/>
      <c r="K875" s="51"/>
      <c r="L875" s="96" t="str">
        <f t="shared" si="138"/>
        <v xml:space="preserve"> </v>
      </c>
      <c r="M875" s="64" t="str">
        <f>IF(E875=0," ",IF(D875="Hayır",VLOOKUP(H875,Katsayı!$A$1:$B$197,2),IF(D875="Evet",VLOOKUP(H875,Katsayı!$A$199:$B$235,2),0)))</f>
        <v xml:space="preserve"> </v>
      </c>
      <c r="N875" s="82" t="str">
        <f t="shared" si="132"/>
        <v xml:space="preserve"> </v>
      </c>
      <c r="O875" s="83" t="str">
        <f t="shared" si="133"/>
        <v xml:space="preserve"> </v>
      </c>
      <c r="P875" s="83" t="str">
        <f t="shared" si="139"/>
        <v xml:space="preserve"> </v>
      </c>
      <c r="Q875" s="83" t="str">
        <f t="shared" si="134"/>
        <v xml:space="preserve"> </v>
      </c>
      <c r="R875" s="82" t="str">
        <f t="shared" si="135"/>
        <v xml:space="preserve"> </v>
      </c>
      <c r="S875" s="82" t="str">
        <f t="shared" si="136"/>
        <v xml:space="preserve"> </v>
      </c>
      <c r="T875" s="84" t="str">
        <f t="shared" si="137"/>
        <v xml:space="preserve"> </v>
      </c>
      <c r="U875" s="77"/>
      <c r="V875" s="78"/>
      <c r="Z875" s="80"/>
      <c r="AA875" s="80"/>
      <c r="AB875" s="80"/>
    </row>
    <row r="876" spans="1:28" s="79" customFormat="1" ht="15" customHeight="1" x14ac:dyDescent="0.2">
      <c r="A876" s="46"/>
      <c r="B876" s="85"/>
      <c r="C876" s="48"/>
      <c r="D876" s="48"/>
      <c r="E876" s="86"/>
      <c r="F876" s="49"/>
      <c r="G876" s="94" t="str">
        <f t="shared" si="130"/>
        <v xml:space="preserve"> </v>
      </c>
      <c r="H876" s="88" t="str">
        <f t="shared" si="131"/>
        <v xml:space="preserve"> </v>
      </c>
      <c r="I876" s="90"/>
      <c r="J876" s="87"/>
      <c r="K876" s="51"/>
      <c r="L876" s="96" t="str">
        <f t="shared" si="138"/>
        <v xml:space="preserve"> </v>
      </c>
      <c r="M876" s="64" t="str">
        <f>IF(E876=0," ",IF(D876="Hayır",VLOOKUP(H876,Katsayı!$A$1:$B$197,2),IF(D876="Evet",VLOOKUP(H876,Katsayı!$A$199:$B$235,2),0)))</f>
        <v xml:space="preserve"> </v>
      </c>
      <c r="N876" s="82" t="str">
        <f t="shared" si="132"/>
        <v xml:space="preserve"> </v>
      </c>
      <c r="O876" s="83" t="str">
        <f t="shared" si="133"/>
        <v xml:space="preserve"> </v>
      </c>
      <c r="P876" s="83" t="str">
        <f t="shared" si="139"/>
        <v xml:space="preserve"> </v>
      </c>
      <c r="Q876" s="83" t="str">
        <f t="shared" si="134"/>
        <v xml:space="preserve"> </v>
      </c>
      <c r="R876" s="82" t="str">
        <f t="shared" si="135"/>
        <v xml:space="preserve"> </v>
      </c>
      <c r="S876" s="82" t="str">
        <f t="shared" si="136"/>
        <v xml:space="preserve"> </v>
      </c>
      <c r="T876" s="84" t="str">
        <f t="shared" si="137"/>
        <v xml:space="preserve"> </v>
      </c>
      <c r="U876" s="77"/>
      <c r="V876" s="78"/>
      <c r="Z876" s="80"/>
      <c r="AA876" s="80"/>
      <c r="AB876" s="80"/>
    </row>
    <row r="877" spans="1:28" s="79" customFormat="1" ht="15" customHeight="1" x14ac:dyDescent="0.2">
      <c r="A877" s="46"/>
      <c r="B877" s="85"/>
      <c r="C877" s="48"/>
      <c r="D877" s="48"/>
      <c r="E877" s="86"/>
      <c r="F877" s="50"/>
      <c r="G877" s="94" t="str">
        <f t="shared" si="130"/>
        <v xml:space="preserve"> </v>
      </c>
      <c r="H877" s="88" t="str">
        <f t="shared" si="131"/>
        <v xml:space="preserve"> </v>
      </c>
      <c r="I877" s="90"/>
      <c r="J877" s="87"/>
      <c r="K877" s="51"/>
      <c r="L877" s="96" t="str">
        <f t="shared" si="138"/>
        <v xml:space="preserve"> </v>
      </c>
      <c r="M877" s="64" t="str">
        <f>IF(E877=0," ",IF(D877="Hayır",VLOOKUP(H877,Katsayı!$A$1:$B$197,2),IF(D877="Evet",VLOOKUP(H877,Katsayı!$A$199:$B$235,2),0)))</f>
        <v xml:space="preserve"> </v>
      </c>
      <c r="N877" s="82" t="str">
        <f t="shared" si="132"/>
        <v xml:space="preserve"> </v>
      </c>
      <c r="O877" s="83" t="str">
        <f t="shared" si="133"/>
        <v xml:space="preserve"> </v>
      </c>
      <c r="P877" s="83" t="str">
        <f t="shared" si="139"/>
        <v xml:space="preserve"> </v>
      </c>
      <c r="Q877" s="83" t="str">
        <f t="shared" si="134"/>
        <v xml:space="preserve"> </v>
      </c>
      <c r="R877" s="82" t="str">
        <f t="shared" si="135"/>
        <v xml:space="preserve"> </v>
      </c>
      <c r="S877" s="82" t="str">
        <f t="shared" si="136"/>
        <v xml:space="preserve"> </v>
      </c>
      <c r="T877" s="84" t="str">
        <f t="shared" si="137"/>
        <v xml:space="preserve"> </v>
      </c>
      <c r="U877" s="77"/>
      <c r="V877" s="78"/>
      <c r="Z877" s="80"/>
      <c r="AA877" s="80"/>
      <c r="AB877" s="80"/>
    </row>
    <row r="878" spans="1:28" s="79" customFormat="1" ht="15" customHeight="1" x14ac:dyDescent="0.2">
      <c r="A878" s="46"/>
      <c r="B878" s="85"/>
      <c r="C878" s="48"/>
      <c r="D878" s="48"/>
      <c r="E878" s="86"/>
      <c r="F878" s="50"/>
      <c r="G878" s="94" t="str">
        <f t="shared" si="130"/>
        <v xml:space="preserve"> </v>
      </c>
      <c r="H878" s="88" t="str">
        <f t="shared" si="131"/>
        <v xml:space="preserve"> </v>
      </c>
      <c r="I878" s="90"/>
      <c r="J878" s="87"/>
      <c r="K878" s="51"/>
      <c r="L878" s="96" t="str">
        <f t="shared" si="138"/>
        <v xml:space="preserve"> </v>
      </c>
      <c r="M878" s="64" t="str">
        <f>IF(E878=0," ",IF(D878="Hayır",VLOOKUP(H878,Katsayı!$A$1:$B$197,2),IF(D878="Evet",VLOOKUP(H878,Katsayı!$A$199:$B$235,2),0)))</f>
        <v xml:space="preserve"> </v>
      </c>
      <c r="N878" s="82" t="str">
        <f t="shared" si="132"/>
        <v xml:space="preserve"> </v>
      </c>
      <c r="O878" s="83" t="str">
        <f t="shared" si="133"/>
        <v xml:space="preserve"> </v>
      </c>
      <c r="P878" s="83" t="str">
        <f t="shared" si="139"/>
        <v xml:space="preserve"> </v>
      </c>
      <c r="Q878" s="83" t="str">
        <f t="shared" si="134"/>
        <v xml:space="preserve"> </v>
      </c>
      <c r="R878" s="82" t="str">
        <f t="shared" si="135"/>
        <v xml:space="preserve"> </v>
      </c>
      <c r="S878" s="82" t="str">
        <f t="shared" si="136"/>
        <v xml:space="preserve"> </v>
      </c>
      <c r="T878" s="84" t="str">
        <f t="shared" si="137"/>
        <v xml:space="preserve"> </v>
      </c>
      <c r="U878" s="77"/>
      <c r="V878" s="78"/>
      <c r="Z878" s="80"/>
      <c r="AA878" s="80"/>
      <c r="AB878" s="80"/>
    </row>
    <row r="879" spans="1:28" s="79" customFormat="1" ht="15" customHeight="1" x14ac:dyDescent="0.2">
      <c r="A879" s="46"/>
      <c r="B879" s="85"/>
      <c r="C879" s="48"/>
      <c r="D879" s="48"/>
      <c r="E879" s="86"/>
      <c r="F879" s="50"/>
      <c r="G879" s="94" t="str">
        <f t="shared" si="130"/>
        <v xml:space="preserve"> </v>
      </c>
      <c r="H879" s="88" t="str">
        <f t="shared" si="131"/>
        <v xml:space="preserve"> </v>
      </c>
      <c r="I879" s="90"/>
      <c r="J879" s="87"/>
      <c r="K879" s="51"/>
      <c r="L879" s="96" t="str">
        <f t="shared" si="138"/>
        <v xml:space="preserve"> </v>
      </c>
      <c r="M879" s="64" t="str">
        <f>IF(E879=0," ",IF(D879="Hayır",VLOOKUP(H879,Katsayı!$A$1:$B$197,2),IF(D879="Evet",VLOOKUP(H879,Katsayı!$A$199:$B$235,2),0)))</f>
        <v xml:space="preserve"> </v>
      </c>
      <c r="N879" s="82" t="str">
        <f t="shared" si="132"/>
        <v xml:space="preserve"> </v>
      </c>
      <c r="O879" s="83" t="str">
        <f t="shared" si="133"/>
        <v xml:space="preserve"> </v>
      </c>
      <c r="P879" s="83" t="str">
        <f t="shared" si="139"/>
        <v xml:space="preserve"> </v>
      </c>
      <c r="Q879" s="83" t="str">
        <f t="shared" si="134"/>
        <v xml:space="preserve"> </v>
      </c>
      <c r="R879" s="82" t="str">
        <f t="shared" si="135"/>
        <v xml:space="preserve"> </v>
      </c>
      <c r="S879" s="82" t="str">
        <f t="shared" si="136"/>
        <v xml:space="preserve"> </v>
      </c>
      <c r="T879" s="84" t="str">
        <f t="shared" si="137"/>
        <v xml:space="preserve"> </v>
      </c>
      <c r="U879" s="77"/>
      <c r="V879" s="78"/>
      <c r="Z879" s="80"/>
      <c r="AA879" s="80"/>
      <c r="AB879" s="80"/>
    </row>
    <row r="880" spans="1:28" s="79" customFormat="1" ht="15" customHeight="1" x14ac:dyDescent="0.2">
      <c r="A880" s="46"/>
      <c r="B880" s="85"/>
      <c r="C880" s="48"/>
      <c r="D880" s="48"/>
      <c r="E880" s="86"/>
      <c r="F880" s="50"/>
      <c r="G880" s="94" t="str">
        <f t="shared" si="130"/>
        <v xml:space="preserve"> </v>
      </c>
      <c r="H880" s="88" t="str">
        <f t="shared" si="131"/>
        <v xml:space="preserve"> </v>
      </c>
      <c r="I880" s="90"/>
      <c r="J880" s="87"/>
      <c r="K880" s="51"/>
      <c r="L880" s="96" t="str">
        <f t="shared" si="138"/>
        <v xml:space="preserve"> </v>
      </c>
      <c r="M880" s="64" t="str">
        <f>IF(E880=0," ",IF(D880="Hayır",VLOOKUP(H880,Katsayı!$A$1:$B$197,2),IF(D880="Evet",VLOOKUP(H880,Katsayı!$A$199:$B$235,2),0)))</f>
        <v xml:space="preserve"> </v>
      </c>
      <c r="N880" s="82" t="str">
        <f t="shared" si="132"/>
        <v xml:space="preserve"> </v>
      </c>
      <c r="O880" s="83" t="str">
        <f t="shared" si="133"/>
        <v xml:space="preserve"> </v>
      </c>
      <c r="P880" s="83" t="str">
        <f t="shared" si="139"/>
        <v xml:space="preserve"> </v>
      </c>
      <c r="Q880" s="83" t="str">
        <f t="shared" si="134"/>
        <v xml:space="preserve"> </v>
      </c>
      <c r="R880" s="82" t="str">
        <f t="shared" si="135"/>
        <v xml:space="preserve"> </v>
      </c>
      <c r="S880" s="82" t="str">
        <f t="shared" si="136"/>
        <v xml:space="preserve"> </v>
      </c>
      <c r="T880" s="84" t="str">
        <f t="shared" si="137"/>
        <v xml:space="preserve"> </v>
      </c>
      <c r="U880" s="77"/>
      <c r="V880" s="78"/>
      <c r="Z880" s="80"/>
      <c r="AA880" s="80"/>
      <c r="AB880" s="80"/>
    </row>
    <row r="881" spans="1:28" s="79" customFormat="1" ht="15" customHeight="1" x14ac:dyDescent="0.2">
      <c r="A881" s="46"/>
      <c r="B881" s="85"/>
      <c r="C881" s="48"/>
      <c r="D881" s="48"/>
      <c r="E881" s="86"/>
      <c r="F881" s="50"/>
      <c r="G881" s="94" t="str">
        <f t="shared" si="130"/>
        <v xml:space="preserve"> </v>
      </c>
      <c r="H881" s="88" t="str">
        <f t="shared" si="131"/>
        <v xml:space="preserve"> </v>
      </c>
      <c r="I881" s="90"/>
      <c r="J881" s="87"/>
      <c r="K881" s="51"/>
      <c r="L881" s="96" t="str">
        <f t="shared" si="138"/>
        <v xml:space="preserve"> </v>
      </c>
      <c r="M881" s="64" t="str">
        <f>IF(E881=0," ",IF(D881="Hayır",VLOOKUP(H881,Katsayı!$A$1:$B$197,2),IF(D881="Evet",VLOOKUP(H881,Katsayı!$A$199:$B$235,2),0)))</f>
        <v xml:space="preserve"> </v>
      </c>
      <c r="N881" s="82" t="str">
        <f t="shared" si="132"/>
        <v xml:space="preserve"> </v>
      </c>
      <c r="O881" s="83" t="str">
        <f t="shared" si="133"/>
        <v xml:space="preserve"> </v>
      </c>
      <c r="P881" s="83" t="str">
        <f t="shared" si="139"/>
        <v xml:space="preserve"> </v>
      </c>
      <c r="Q881" s="83" t="str">
        <f t="shared" si="134"/>
        <v xml:space="preserve"> </v>
      </c>
      <c r="R881" s="82" t="str">
        <f t="shared" si="135"/>
        <v xml:space="preserve"> </v>
      </c>
      <c r="S881" s="82" t="str">
        <f t="shared" si="136"/>
        <v xml:space="preserve"> </v>
      </c>
      <c r="T881" s="84" t="str">
        <f t="shared" si="137"/>
        <v xml:space="preserve"> </v>
      </c>
      <c r="U881" s="77"/>
      <c r="V881" s="78"/>
      <c r="Z881" s="80"/>
      <c r="AA881" s="80"/>
      <c r="AB881" s="80"/>
    </row>
    <row r="882" spans="1:28" s="79" customFormat="1" ht="15" customHeight="1" x14ac:dyDescent="0.2">
      <c r="A882" s="46"/>
      <c r="B882" s="85"/>
      <c r="C882" s="48"/>
      <c r="D882" s="48"/>
      <c r="E882" s="86"/>
      <c r="F882" s="50"/>
      <c r="G882" s="94" t="str">
        <f t="shared" si="130"/>
        <v xml:space="preserve"> </v>
      </c>
      <c r="H882" s="88" t="str">
        <f t="shared" si="131"/>
        <v xml:space="preserve"> </v>
      </c>
      <c r="I882" s="90"/>
      <c r="J882" s="87"/>
      <c r="K882" s="51"/>
      <c r="L882" s="96" t="str">
        <f t="shared" si="138"/>
        <v xml:space="preserve"> </v>
      </c>
      <c r="M882" s="64" t="str">
        <f>IF(E882=0," ",IF(D882="Hayır",VLOOKUP(H882,Katsayı!$A$1:$B$197,2),IF(D882="Evet",VLOOKUP(H882,Katsayı!$A$199:$B$235,2),0)))</f>
        <v xml:space="preserve"> </v>
      </c>
      <c r="N882" s="82" t="str">
        <f t="shared" si="132"/>
        <v xml:space="preserve"> </v>
      </c>
      <c r="O882" s="83" t="str">
        <f t="shared" si="133"/>
        <v xml:space="preserve"> </v>
      </c>
      <c r="P882" s="83" t="str">
        <f t="shared" si="139"/>
        <v xml:space="preserve"> </v>
      </c>
      <c r="Q882" s="83" t="str">
        <f t="shared" si="134"/>
        <v xml:space="preserve"> </v>
      </c>
      <c r="R882" s="82" t="str">
        <f t="shared" si="135"/>
        <v xml:space="preserve"> </v>
      </c>
      <c r="S882" s="82" t="str">
        <f t="shared" si="136"/>
        <v xml:space="preserve"> </v>
      </c>
      <c r="T882" s="84" t="str">
        <f t="shared" si="137"/>
        <v xml:space="preserve"> </v>
      </c>
      <c r="U882" s="77"/>
      <c r="V882" s="78"/>
      <c r="Z882" s="80"/>
      <c r="AA882" s="80"/>
      <c r="AB882" s="80"/>
    </row>
    <row r="883" spans="1:28" s="79" customFormat="1" ht="15" customHeight="1" x14ac:dyDescent="0.2">
      <c r="A883" s="46"/>
      <c r="B883" s="85"/>
      <c r="C883" s="48"/>
      <c r="D883" s="48"/>
      <c r="E883" s="86"/>
      <c r="F883" s="49"/>
      <c r="G883" s="94" t="str">
        <f t="shared" si="130"/>
        <v xml:space="preserve"> </v>
      </c>
      <c r="H883" s="88" t="str">
        <f t="shared" si="131"/>
        <v xml:space="preserve"> </v>
      </c>
      <c r="I883" s="90"/>
      <c r="J883" s="87"/>
      <c r="K883" s="51"/>
      <c r="L883" s="96" t="str">
        <f t="shared" si="138"/>
        <v xml:space="preserve"> </v>
      </c>
      <c r="M883" s="64" t="str">
        <f>IF(E883=0," ",IF(D883="Hayır",VLOOKUP(H883,Katsayı!$A$1:$B$197,2),IF(D883="Evet",VLOOKUP(H883,Katsayı!$A$199:$B$235,2),0)))</f>
        <v xml:space="preserve"> </v>
      </c>
      <c r="N883" s="82" t="str">
        <f t="shared" si="132"/>
        <v xml:space="preserve"> </v>
      </c>
      <c r="O883" s="83" t="str">
        <f t="shared" si="133"/>
        <v xml:space="preserve"> </v>
      </c>
      <c r="P883" s="83" t="str">
        <f t="shared" si="139"/>
        <v xml:space="preserve"> </v>
      </c>
      <c r="Q883" s="83" t="str">
        <f t="shared" si="134"/>
        <v xml:space="preserve"> </v>
      </c>
      <c r="R883" s="82" t="str">
        <f t="shared" si="135"/>
        <v xml:space="preserve"> </v>
      </c>
      <c r="S883" s="82" t="str">
        <f t="shared" si="136"/>
        <v xml:space="preserve"> </v>
      </c>
      <c r="T883" s="84" t="str">
        <f t="shared" si="137"/>
        <v xml:space="preserve"> </v>
      </c>
      <c r="U883" s="77"/>
      <c r="V883" s="78"/>
      <c r="Z883" s="80"/>
      <c r="AA883" s="80"/>
      <c r="AB883" s="80"/>
    </row>
    <row r="884" spans="1:28" s="79" customFormat="1" ht="15" customHeight="1" x14ac:dyDescent="0.2">
      <c r="A884" s="46"/>
      <c r="B884" s="85"/>
      <c r="C884" s="48"/>
      <c r="D884" s="48"/>
      <c r="E884" s="86"/>
      <c r="F884" s="49"/>
      <c r="G884" s="94" t="str">
        <f t="shared" si="130"/>
        <v xml:space="preserve"> </v>
      </c>
      <c r="H884" s="88" t="str">
        <f t="shared" si="131"/>
        <v xml:space="preserve"> </v>
      </c>
      <c r="I884" s="90"/>
      <c r="J884" s="87"/>
      <c r="K884" s="51"/>
      <c r="L884" s="96" t="str">
        <f t="shared" si="138"/>
        <v xml:space="preserve"> </v>
      </c>
      <c r="M884" s="64" t="str">
        <f>IF(E884=0," ",IF(D884="Hayır",VLOOKUP(H884,Katsayı!$A$1:$B$197,2),IF(D884="Evet",VLOOKUP(H884,Katsayı!$A$199:$B$235,2),0)))</f>
        <v xml:space="preserve"> </v>
      </c>
      <c r="N884" s="82" t="str">
        <f t="shared" si="132"/>
        <v xml:space="preserve"> </v>
      </c>
      <c r="O884" s="83" t="str">
        <f t="shared" si="133"/>
        <v xml:space="preserve"> </v>
      </c>
      <c r="P884" s="83" t="str">
        <f t="shared" si="139"/>
        <v xml:space="preserve"> </v>
      </c>
      <c r="Q884" s="83" t="str">
        <f t="shared" si="134"/>
        <v xml:space="preserve"> </v>
      </c>
      <c r="R884" s="82" t="str">
        <f t="shared" si="135"/>
        <v xml:space="preserve"> </v>
      </c>
      <c r="S884" s="82" t="str">
        <f t="shared" si="136"/>
        <v xml:space="preserve"> </v>
      </c>
      <c r="T884" s="84" t="str">
        <f t="shared" si="137"/>
        <v xml:space="preserve"> </v>
      </c>
      <c r="U884" s="77"/>
      <c r="V884" s="78"/>
      <c r="Z884" s="80"/>
      <c r="AA884" s="80"/>
      <c r="AB884" s="80"/>
    </row>
    <row r="885" spans="1:28" s="79" customFormat="1" ht="15" customHeight="1" x14ac:dyDescent="0.2">
      <c r="A885" s="46"/>
      <c r="B885" s="85"/>
      <c r="C885" s="48"/>
      <c r="D885" s="48"/>
      <c r="E885" s="86"/>
      <c r="F885" s="49"/>
      <c r="G885" s="94" t="str">
        <f t="shared" si="130"/>
        <v xml:space="preserve"> </v>
      </c>
      <c r="H885" s="88" t="str">
        <f t="shared" si="131"/>
        <v xml:space="preserve"> </v>
      </c>
      <c r="I885" s="90"/>
      <c r="J885" s="87"/>
      <c r="K885" s="51"/>
      <c r="L885" s="96" t="str">
        <f t="shared" si="138"/>
        <v xml:space="preserve"> </v>
      </c>
      <c r="M885" s="64" t="str">
        <f>IF(E885=0," ",IF(D885="Hayır",VLOOKUP(H885,Katsayı!$A$1:$B$197,2),IF(D885="Evet",VLOOKUP(H885,Katsayı!$A$199:$B$235,2),0)))</f>
        <v xml:space="preserve"> </v>
      </c>
      <c r="N885" s="82" t="str">
        <f t="shared" si="132"/>
        <v xml:space="preserve"> </v>
      </c>
      <c r="O885" s="83" t="str">
        <f t="shared" si="133"/>
        <v xml:space="preserve"> </v>
      </c>
      <c r="P885" s="83" t="str">
        <f t="shared" si="139"/>
        <v xml:space="preserve"> </v>
      </c>
      <c r="Q885" s="83" t="str">
        <f t="shared" si="134"/>
        <v xml:space="preserve"> </v>
      </c>
      <c r="R885" s="82" t="str">
        <f t="shared" si="135"/>
        <v xml:space="preserve"> </v>
      </c>
      <c r="S885" s="82" t="str">
        <f t="shared" si="136"/>
        <v xml:space="preserve"> </v>
      </c>
      <c r="T885" s="84" t="str">
        <f t="shared" si="137"/>
        <v xml:space="preserve"> </v>
      </c>
      <c r="U885" s="77"/>
      <c r="V885" s="78"/>
      <c r="Z885" s="80"/>
      <c r="AA885" s="80"/>
      <c r="AB885" s="80"/>
    </row>
    <row r="886" spans="1:28" s="79" customFormat="1" ht="15" customHeight="1" x14ac:dyDescent="0.2">
      <c r="A886" s="46"/>
      <c r="B886" s="85"/>
      <c r="C886" s="48"/>
      <c r="D886" s="48"/>
      <c r="E886" s="86"/>
      <c r="F886" s="49"/>
      <c r="G886" s="94" t="str">
        <f t="shared" si="130"/>
        <v xml:space="preserve"> </v>
      </c>
      <c r="H886" s="88" t="str">
        <f t="shared" si="131"/>
        <v xml:space="preserve"> </v>
      </c>
      <c r="I886" s="90"/>
      <c r="J886" s="87"/>
      <c r="K886" s="51"/>
      <c r="L886" s="96" t="str">
        <f t="shared" si="138"/>
        <v xml:space="preserve"> </v>
      </c>
      <c r="M886" s="64" t="str">
        <f>IF(E886=0," ",IF(D886="Hayır",VLOOKUP(H886,Katsayı!$A$1:$B$197,2),IF(D886="Evet",VLOOKUP(H886,Katsayı!$A$199:$B$235,2),0)))</f>
        <v xml:space="preserve"> </v>
      </c>
      <c r="N886" s="82" t="str">
        <f t="shared" si="132"/>
        <v xml:space="preserve"> </v>
      </c>
      <c r="O886" s="83" t="str">
        <f t="shared" si="133"/>
        <v xml:space="preserve"> </v>
      </c>
      <c r="P886" s="83" t="str">
        <f t="shared" si="139"/>
        <v xml:space="preserve"> </v>
      </c>
      <c r="Q886" s="83" t="str">
        <f t="shared" si="134"/>
        <v xml:space="preserve"> </v>
      </c>
      <c r="R886" s="82" t="str">
        <f t="shared" si="135"/>
        <v xml:space="preserve"> </v>
      </c>
      <c r="S886" s="82" t="str">
        <f t="shared" si="136"/>
        <v xml:space="preserve"> </v>
      </c>
      <c r="T886" s="84" t="str">
        <f t="shared" si="137"/>
        <v xml:space="preserve"> </v>
      </c>
      <c r="U886" s="77"/>
      <c r="V886" s="78"/>
      <c r="Z886" s="80"/>
      <c r="AA886" s="80"/>
      <c r="AB886" s="80"/>
    </row>
    <row r="887" spans="1:28" s="79" customFormat="1" ht="15" customHeight="1" x14ac:dyDescent="0.2">
      <c r="A887" s="46"/>
      <c r="B887" s="85"/>
      <c r="C887" s="48"/>
      <c r="D887" s="48"/>
      <c r="E887" s="86"/>
      <c r="F887" s="49"/>
      <c r="G887" s="94" t="str">
        <f t="shared" si="130"/>
        <v xml:space="preserve"> </v>
      </c>
      <c r="H887" s="88" t="str">
        <f t="shared" si="131"/>
        <v xml:space="preserve"> </v>
      </c>
      <c r="I887" s="90"/>
      <c r="J887" s="87"/>
      <c r="K887" s="51"/>
      <c r="L887" s="96" t="str">
        <f t="shared" si="138"/>
        <v xml:space="preserve"> </v>
      </c>
      <c r="M887" s="64" t="str">
        <f>IF(E887=0," ",IF(D887="Hayır",VLOOKUP(H887,Katsayı!$A$1:$B$197,2),IF(D887="Evet",VLOOKUP(H887,Katsayı!$A$199:$B$235,2),0)))</f>
        <v xml:space="preserve"> </v>
      </c>
      <c r="N887" s="82" t="str">
        <f t="shared" si="132"/>
        <v xml:space="preserve"> </v>
      </c>
      <c r="O887" s="83" t="str">
        <f t="shared" si="133"/>
        <v xml:space="preserve"> </v>
      </c>
      <c r="P887" s="83" t="str">
        <f t="shared" si="139"/>
        <v xml:space="preserve"> </v>
      </c>
      <c r="Q887" s="83" t="str">
        <f t="shared" si="134"/>
        <v xml:space="preserve"> </v>
      </c>
      <c r="R887" s="82" t="str">
        <f t="shared" si="135"/>
        <v xml:space="preserve"> </v>
      </c>
      <c r="S887" s="82" t="str">
        <f t="shared" si="136"/>
        <v xml:space="preserve"> </v>
      </c>
      <c r="T887" s="84" t="str">
        <f t="shared" si="137"/>
        <v xml:space="preserve"> </v>
      </c>
      <c r="U887" s="77"/>
      <c r="V887" s="78"/>
      <c r="Z887" s="80"/>
      <c r="AA887" s="80"/>
      <c r="AB887" s="80"/>
    </row>
    <row r="888" spans="1:28" s="79" customFormat="1" ht="15" customHeight="1" x14ac:dyDescent="0.2">
      <c r="A888" s="46"/>
      <c r="B888" s="85"/>
      <c r="C888" s="48"/>
      <c r="D888" s="48"/>
      <c r="E888" s="86"/>
      <c r="F888" s="49"/>
      <c r="G888" s="94" t="str">
        <f t="shared" si="130"/>
        <v xml:space="preserve"> </v>
      </c>
      <c r="H888" s="88" t="str">
        <f t="shared" si="131"/>
        <v xml:space="preserve"> </v>
      </c>
      <c r="I888" s="90"/>
      <c r="J888" s="87"/>
      <c r="K888" s="51"/>
      <c r="L888" s="96" t="str">
        <f t="shared" si="138"/>
        <v xml:space="preserve"> </v>
      </c>
      <c r="M888" s="64" t="str">
        <f>IF(E888=0," ",IF(D888="Hayır",VLOOKUP(H888,Katsayı!$A$1:$B$197,2),IF(D888="Evet",VLOOKUP(H888,Katsayı!$A$199:$B$235,2),0)))</f>
        <v xml:space="preserve"> </v>
      </c>
      <c r="N888" s="82" t="str">
        <f t="shared" si="132"/>
        <v xml:space="preserve"> </v>
      </c>
      <c r="O888" s="83" t="str">
        <f t="shared" si="133"/>
        <v xml:space="preserve"> </v>
      </c>
      <c r="P888" s="83" t="str">
        <f t="shared" si="139"/>
        <v xml:space="preserve"> </v>
      </c>
      <c r="Q888" s="83" t="str">
        <f t="shared" si="134"/>
        <v xml:space="preserve"> </v>
      </c>
      <c r="R888" s="82" t="str">
        <f t="shared" si="135"/>
        <v xml:space="preserve"> </v>
      </c>
      <c r="S888" s="82" t="str">
        <f t="shared" si="136"/>
        <v xml:space="preserve"> </v>
      </c>
      <c r="T888" s="84" t="str">
        <f t="shared" si="137"/>
        <v xml:space="preserve"> </v>
      </c>
      <c r="U888" s="77"/>
      <c r="V888" s="78"/>
      <c r="Z888" s="80"/>
      <c r="AA888" s="80"/>
      <c r="AB888" s="80"/>
    </row>
    <row r="889" spans="1:28" s="79" customFormat="1" ht="15" customHeight="1" x14ac:dyDescent="0.2">
      <c r="A889" s="46"/>
      <c r="B889" s="85"/>
      <c r="C889" s="48"/>
      <c r="D889" s="48"/>
      <c r="E889" s="86"/>
      <c r="F889" s="49"/>
      <c r="G889" s="94" t="str">
        <f t="shared" si="130"/>
        <v xml:space="preserve"> </v>
      </c>
      <c r="H889" s="88" t="str">
        <f t="shared" si="131"/>
        <v xml:space="preserve"> </v>
      </c>
      <c r="I889" s="90"/>
      <c r="J889" s="87"/>
      <c r="K889" s="51"/>
      <c r="L889" s="96" t="str">
        <f t="shared" si="138"/>
        <v xml:space="preserve"> </v>
      </c>
      <c r="M889" s="64" t="str">
        <f>IF(E889=0," ",IF(D889="Hayır",VLOOKUP(H889,Katsayı!$A$1:$B$197,2),IF(D889="Evet",VLOOKUP(H889,Katsayı!$A$199:$B$235,2),0)))</f>
        <v xml:space="preserve"> </v>
      </c>
      <c r="N889" s="82" t="str">
        <f t="shared" si="132"/>
        <v xml:space="preserve"> </v>
      </c>
      <c r="O889" s="83" t="str">
        <f t="shared" si="133"/>
        <v xml:space="preserve"> </v>
      </c>
      <c r="P889" s="83" t="str">
        <f t="shared" si="139"/>
        <v xml:space="preserve"> </v>
      </c>
      <c r="Q889" s="83" t="str">
        <f t="shared" si="134"/>
        <v xml:space="preserve"> </v>
      </c>
      <c r="R889" s="82" t="str">
        <f t="shared" si="135"/>
        <v xml:space="preserve"> </v>
      </c>
      <c r="S889" s="82" t="str">
        <f t="shared" si="136"/>
        <v xml:space="preserve"> </v>
      </c>
      <c r="T889" s="84" t="str">
        <f t="shared" si="137"/>
        <v xml:space="preserve"> </v>
      </c>
      <c r="U889" s="77"/>
      <c r="V889" s="78"/>
      <c r="Z889" s="80"/>
      <c r="AA889" s="80"/>
      <c r="AB889" s="80"/>
    </row>
    <row r="890" spans="1:28" s="79" customFormat="1" ht="15" customHeight="1" x14ac:dyDescent="0.2">
      <c r="A890" s="46"/>
      <c r="B890" s="85"/>
      <c r="C890" s="48"/>
      <c r="D890" s="48"/>
      <c r="E890" s="86"/>
      <c r="F890" s="49"/>
      <c r="G890" s="94" t="str">
        <f t="shared" si="130"/>
        <v xml:space="preserve"> </v>
      </c>
      <c r="H890" s="88" t="str">
        <f t="shared" si="131"/>
        <v xml:space="preserve"> </v>
      </c>
      <c r="I890" s="90"/>
      <c r="J890" s="87"/>
      <c r="K890" s="51"/>
      <c r="L890" s="96" t="str">
        <f t="shared" si="138"/>
        <v xml:space="preserve"> </v>
      </c>
      <c r="M890" s="64" t="str">
        <f>IF(E890=0," ",IF(D890="Hayır",VLOOKUP(H890,Katsayı!$A$1:$B$197,2),IF(D890="Evet",VLOOKUP(H890,Katsayı!$A$199:$B$235,2),0)))</f>
        <v xml:space="preserve"> </v>
      </c>
      <c r="N890" s="82" t="str">
        <f t="shared" si="132"/>
        <v xml:space="preserve"> </v>
      </c>
      <c r="O890" s="83" t="str">
        <f t="shared" si="133"/>
        <v xml:space="preserve"> </v>
      </c>
      <c r="P890" s="83" t="str">
        <f t="shared" si="139"/>
        <v xml:space="preserve"> </v>
      </c>
      <c r="Q890" s="83" t="str">
        <f t="shared" si="134"/>
        <v xml:space="preserve"> </v>
      </c>
      <c r="R890" s="82" t="str">
        <f t="shared" si="135"/>
        <v xml:space="preserve"> </v>
      </c>
      <c r="S890" s="82" t="str">
        <f t="shared" si="136"/>
        <v xml:space="preserve"> </v>
      </c>
      <c r="T890" s="84" t="str">
        <f t="shared" si="137"/>
        <v xml:space="preserve"> </v>
      </c>
      <c r="U890" s="77"/>
      <c r="V890" s="78"/>
      <c r="Z890" s="80"/>
      <c r="AA890" s="80"/>
      <c r="AB890" s="80"/>
    </row>
    <row r="891" spans="1:28" s="79" customFormat="1" ht="15" customHeight="1" x14ac:dyDescent="0.2">
      <c r="A891" s="46"/>
      <c r="B891" s="85"/>
      <c r="C891" s="48"/>
      <c r="D891" s="48"/>
      <c r="E891" s="86"/>
      <c r="F891" s="49"/>
      <c r="G891" s="94" t="str">
        <f t="shared" si="130"/>
        <v xml:space="preserve"> </v>
      </c>
      <c r="H891" s="88" t="str">
        <f t="shared" si="131"/>
        <v xml:space="preserve"> </v>
      </c>
      <c r="I891" s="90"/>
      <c r="J891" s="87"/>
      <c r="K891" s="51"/>
      <c r="L891" s="96" t="str">
        <f t="shared" si="138"/>
        <v xml:space="preserve"> </v>
      </c>
      <c r="M891" s="64" t="str">
        <f>IF(E891=0," ",IF(D891="Hayır",VLOOKUP(H891,Katsayı!$A$1:$B$197,2),IF(D891="Evet",VLOOKUP(H891,Katsayı!$A$199:$B$235,2),0)))</f>
        <v xml:space="preserve"> </v>
      </c>
      <c r="N891" s="82" t="str">
        <f t="shared" si="132"/>
        <v xml:space="preserve"> </v>
      </c>
      <c r="O891" s="83" t="str">
        <f t="shared" si="133"/>
        <v xml:space="preserve"> </v>
      </c>
      <c r="P891" s="83" t="str">
        <f t="shared" si="139"/>
        <v xml:space="preserve"> </v>
      </c>
      <c r="Q891" s="83" t="str">
        <f t="shared" si="134"/>
        <v xml:space="preserve"> </v>
      </c>
      <c r="R891" s="82" t="str">
        <f t="shared" si="135"/>
        <v xml:space="preserve"> </v>
      </c>
      <c r="S891" s="82" t="str">
        <f t="shared" si="136"/>
        <v xml:space="preserve"> </v>
      </c>
      <c r="T891" s="84" t="str">
        <f t="shared" si="137"/>
        <v xml:space="preserve"> </v>
      </c>
      <c r="U891" s="77"/>
      <c r="V891" s="78"/>
      <c r="Z891" s="80"/>
      <c r="AA891" s="80"/>
      <c r="AB891" s="80"/>
    </row>
    <row r="892" spans="1:28" s="79" customFormat="1" ht="15" customHeight="1" x14ac:dyDescent="0.2">
      <c r="A892" s="46"/>
      <c r="B892" s="85"/>
      <c r="C892" s="48"/>
      <c r="D892" s="48"/>
      <c r="E892" s="86"/>
      <c r="F892" s="49"/>
      <c r="G892" s="94" t="str">
        <f t="shared" si="130"/>
        <v xml:space="preserve"> </v>
      </c>
      <c r="H892" s="88" t="str">
        <f t="shared" si="131"/>
        <v xml:space="preserve"> </v>
      </c>
      <c r="I892" s="90"/>
      <c r="J892" s="87"/>
      <c r="K892" s="51"/>
      <c r="L892" s="96" t="str">
        <f t="shared" si="138"/>
        <v xml:space="preserve"> </v>
      </c>
      <c r="M892" s="64" t="str">
        <f>IF(E892=0," ",IF(D892="Hayır",VLOOKUP(H892,Katsayı!$A$1:$B$197,2),IF(D892="Evet",VLOOKUP(H892,Katsayı!$A$199:$B$235,2),0)))</f>
        <v xml:space="preserve"> </v>
      </c>
      <c r="N892" s="82" t="str">
        <f t="shared" si="132"/>
        <v xml:space="preserve"> </v>
      </c>
      <c r="O892" s="83" t="str">
        <f t="shared" si="133"/>
        <v xml:space="preserve"> </v>
      </c>
      <c r="P892" s="83" t="str">
        <f t="shared" si="139"/>
        <v xml:space="preserve"> </v>
      </c>
      <c r="Q892" s="83" t="str">
        <f t="shared" si="134"/>
        <v xml:space="preserve"> </v>
      </c>
      <c r="R892" s="82" t="str">
        <f t="shared" si="135"/>
        <v xml:space="preserve"> </v>
      </c>
      <c r="S892" s="82" t="str">
        <f t="shared" si="136"/>
        <v xml:space="preserve"> </v>
      </c>
      <c r="T892" s="84" t="str">
        <f t="shared" si="137"/>
        <v xml:space="preserve"> </v>
      </c>
      <c r="U892" s="77"/>
      <c r="V892" s="78"/>
      <c r="Z892" s="80"/>
      <c r="AA892" s="80"/>
      <c r="AB892" s="80"/>
    </row>
    <row r="893" spans="1:28" s="79" customFormat="1" ht="15" customHeight="1" x14ac:dyDescent="0.2">
      <c r="A893" s="46"/>
      <c r="B893" s="85"/>
      <c r="C893" s="48"/>
      <c r="D893" s="48"/>
      <c r="E893" s="86"/>
      <c r="F893" s="49"/>
      <c r="G893" s="94" t="str">
        <f t="shared" si="130"/>
        <v xml:space="preserve"> </v>
      </c>
      <c r="H893" s="88" t="str">
        <f t="shared" si="131"/>
        <v xml:space="preserve"> </v>
      </c>
      <c r="I893" s="90"/>
      <c r="J893" s="87"/>
      <c r="K893" s="51"/>
      <c r="L893" s="96" t="str">
        <f t="shared" si="138"/>
        <v xml:space="preserve"> </v>
      </c>
      <c r="M893" s="64" t="str">
        <f>IF(E893=0," ",IF(D893="Hayır",VLOOKUP(H893,Katsayı!$A$1:$B$197,2),IF(D893="Evet",VLOOKUP(H893,Katsayı!$A$199:$B$235,2),0)))</f>
        <v xml:space="preserve"> </v>
      </c>
      <c r="N893" s="82" t="str">
        <f t="shared" si="132"/>
        <v xml:space="preserve"> </v>
      </c>
      <c r="O893" s="83" t="str">
        <f t="shared" si="133"/>
        <v xml:space="preserve"> </v>
      </c>
      <c r="P893" s="83" t="str">
        <f t="shared" si="139"/>
        <v xml:space="preserve"> </v>
      </c>
      <c r="Q893" s="83" t="str">
        <f t="shared" si="134"/>
        <v xml:space="preserve"> </v>
      </c>
      <c r="R893" s="82" t="str">
        <f t="shared" si="135"/>
        <v xml:space="preserve"> </v>
      </c>
      <c r="S893" s="82" t="str">
        <f t="shared" si="136"/>
        <v xml:space="preserve"> </v>
      </c>
      <c r="T893" s="84" t="str">
        <f t="shared" si="137"/>
        <v xml:space="preserve"> </v>
      </c>
      <c r="U893" s="77"/>
      <c r="V893" s="78"/>
      <c r="Z893" s="80"/>
      <c r="AA893" s="80"/>
      <c r="AB893" s="80"/>
    </row>
    <row r="894" spans="1:28" s="79" customFormat="1" ht="15" customHeight="1" x14ac:dyDescent="0.2">
      <c r="A894" s="46"/>
      <c r="B894" s="85"/>
      <c r="C894" s="48"/>
      <c r="D894" s="48"/>
      <c r="E894" s="86"/>
      <c r="F894" s="49"/>
      <c r="G894" s="94" t="str">
        <f t="shared" si="130"/>
        <v xml:space="preserve"> </v>
      </c>
      <c r="H894" s="88" t="str">
        <f t="shared" si="131"/>
        <v xml:space="preserve"> </v>
      </c>
      <c r="I894" s="90"/>
      <c r="J894" s="87"/>
      <c r="K894" s="51"/>
      <c r="L894" s="96" t="str">
        <f t="shared" si="138"/>
        <v xml:space="preserve"> </v>
      </c>
      <c r="M894" s="64" t="str">
        <f>IF(E894=0," ",IF(D894="Hayır",VLOOKUP(H894,Katsayı!$A$1:$B$197,2),IF(D894="Evet",VLOOKUP(H894,Katsayı!$A$199:$B$235,2),0)))</f>
        <v xml:space="preserve"> </v>
      </c>
      <c r="N894" s="82" t="str">
        <f t="shared" si="132"/>
        <v xml:space="preserve"> </v>
      </c>
      <c r="O894" s="83" t="str">
        <f t="shared" si="133"/>
        <v xml:space="preserve"> </v>
      </c>
      <c r="P894" s="83" t="str">
        <f t="shared" si="139"/>
        <v xml:space="preserve"> </v>
      </c>
      <c r="Q894" s="83" t="str">
        <f t="shared" si="134"/>
        <v xml:space="preserve"> </v>
      </c>
      <c r="R894" s="82" t="str">
        <f t="shared" si="135"/>
        <v xml:space="preserve"> </v>
      </c>
      <c r="S894" s="82" t="str">
        <f t="shared" si="136"/>
        <v xml:space="preserve"> </v>
      </c>
      <c r="T894" s="84" t="str">
        <f t="shared" si="137"/>
        <v xml:space="preserve"> </v>
      </c>
      <c r="U894" s="77"/>
      <c r="V894" s="78"/>
      <c r="Z894" s="80"/>
      <c r="AA894" s="80"/>
      <c r="AB894" s="80"/>
    </row>
    <row r="895" spans="1:28" s="79" customFormat="1" ht="15" customHeight="1" x14ac:dyDescent="0.2">
      <c r="A895" s="46"/>
      <c r="B895" s="85"/>
      <c r="C895" s="48"/>
      <c r="D895" s="48"/>
      <c r="E895" s="86"/>
      <c r="F895" s="49"/>
      <c r="G895" s="94" t="str">
        <f t="shared" si="130"/>
        <v xml:space="preserve"> </v>
      </c>
      <c r="H895" s="88" t="str">
        <f t="shared" si="131"/>
        <v xml:space="preserve"> </v>
      </c>
      <c r="I895" s="90"/>
      <c r="J895" s="87"/>
      <c r="K895" s="51"/>
      <c r="L895" s="96" t="str">
        <f t="shared" si="138"/>
        <v xml:space="preserve"> </v>
      </c>
      <c r="M895" s="64" t="str">
        <f>IF(E895=0," ",IF(D895="Hayır",VLOOKUP(H895,Katsayı!$A$1:$B$197,2),IF(D895="Evet",VLOOKUP(H895,Katsayı!$A$199:$B$235,2),0)))</f>
        <v xml:space="preserve"> </v>
      </c>
      <c r="N895" s="82" t="str">
        <f t="shared" si="132"/>
        <v xml:space="preserve"> </v>
      </c>
      <c r="O895" s="83" t="str">
        <f t="shared" si="133"/>
        <v xml:space="preserve"> </v>
      </c>
      <c r="P895" s="83" t="str">
        <f t="shared" si="139"/>
        <v xml:space="preserve"> </v>
      </c>
      <c r="Q895" s="83" t="str">
        <f t="shared" si="134"/>
        <v xml:space="preserve"> </v>
      </c>
      <c r="R895" s="82" t="str">
        <f t="shared" si="135"/>
        <v xml:space="preserve"> </v>
      </c>
      <c r="S895" s="82" t="str">
        <f t="shared" si="136"/>
        <v xml:space="preserve"> </v>
      </c>
      <c r="T895" s="84" t="str">
        <f t="shared" si="137"/>
        <v xml:space="preserve"> </v>
      </c>
      <c r="U895" s="77"/>
      <c r="V895" s="78"/>
      <c r="Z895" s="80"/>
      <c r="AA895" s="80"/>
      <c r="AB895" s="80"/>
    </row>
    <row r="896" spans="1:28" s="79" customFormat="1" ht="15" customHeight="1" x14ac:dyDescent="0.2">
      <c r="A896" s="46"/>
      <c r="B896" s="85"/>
      <c r="C896" s="48"/>
      <c r="D896" s="48"/>
      <c r="E896" s="86"/>
      <c r="F896" s="49"/>
      <c r="G896" s="94" t="str">
        <f t="shared" si="130"/>
        <v xml:space="preserve"> </v>
      </c>
      <c r="H896" s="88" t="str">
        <f t="shared" si="131"/>
        <v xml:space="preserve"> </v>
      </c>
      <c r="I896" s="90"/>
      <c r="J896" s="87"/>
      <c r="K896" s="51"/>
      <c r="L896" s="96" t="str">
        <f t="shared" si="138"/>
        <v xml:space="preserve"> </v>
      </c>
      <c r="M896" s="64" t="str">
        <f>IF(E896=0," ",IF(D896="Hayır",VLOOKUP(H896,Katsayı!$A$1:$B$197,2),IF(D896="Evet",VLOOKUP(H896,Katsayı!$A$199:$B$235,2),0)))</f>
        <v xml:space="preserve"> </v>
      </c>
      <c r="N896" s="82" t="str">
        <f t="shared" si="132"/>
        <v xml:space="preserve"> </v>
      </c>
      <c r="O896" s="83" t="str">
        <f t="shared" si="133"/>
        <v xml:space="preserve"> </v>
      </c>
      <c r="P896" s="83" t="str">
        <f t="shared" si="139"/>
        <v xml:space="preserve"> </v>
      </c>
      <c r="Q896" s="83" t="str">
        <f t="shared" si="134"/>
        <v xml:space="preserve"> </v>
      </c>
      <c r="R896" s="82" t="str">
        <f t="shared" si="135"/>
        <v xml:space="preserve"> </v>
      </c>
      <c r="S896" s="82" t="str">
        <f t="shared" si="136"/>
        <v xml:space="preserve"> </v>
      </c>
      <c r="T896" s="84" t="str">
        <f t="shared" si="137"/>
        <v xml:space="preserve"> </v>
      </c>
      <c r="U896" s="77"/>
      <c r="V896" s="78"/>
      <c r="Z896" s="80"/>
      <c r="AA896" s="80"/>
      <c r="AB896" s="80"/>
    </row>
    <row r="897" spans="1:28" s="79" customFormat="1" ht="15" customHeight="1" x14ac:dyDescent="0.2">
      <c r="A897" s="46"/>
      <c r="B897" s="85"/>
      <c r="C897" s="48"/>
      <c r="D897" s="48"/>
      <c r="E897" s="86"/>
      <c r="F897" s="49"/>
      <c r="G897" s="94" t="str">
        <f t="shared" si="130"/>
        <v xml:space="preserve"> </v>
      </c>
      <c r="H897" s="88" t="str">
        <f t="shared" si="131"/>
        <v xml:space="preserve"> </v>
      </c>
      <c r="I897" s="90"/>
      <c r="J897" s="87"/>
      <c r="K897" s="51"/>
      <c r="L897" s="96" t="str">
        <f t="shared" si="138"/>
        <v xml:space="preserve"> </v>
      </c>
      <c r="M897" s="64" t="str">
        <f>IF(E897=0," ",IF(D897="Hayır",VLOOKUP(H897,Katsayı!$A$1:$B$197,2),IF(D897="Evet",VLOOKUP(H897,Katsayı!$A$199:$B$235,2),0)))</f>
        <v xml:space="preserve"> </v>
      </c>
      <c r="N897" s="82" t="str">
        <f t="shared" si="132"/>
        <v xml:space="preserve"> </v>
      </c>
      <c r="O897" s="83" t="str">
        <f t="shared" si="133"/>
        <v xml:space="preserve"> </v>
      </c>
      <c r="P897" s="83" t="str">
        <f t="shared" si="139"/>
        <v xml:space="preserve"> </v>
      </c>
      <c r="Q897" s="83" t="str">
        <f t="shared" si="134"/>
        <v xml:space="preserve"> </v>
      </c>
      <c r="R897" s="82" t="str">
        <f t="shared" si="135"/>
        <v xml:space="preserve"> </v>
      </c>
      <c r="S897" s="82" t="str">
        <f t="shared" si="136"/>
        <v xml:space="preserve"> </v>
      </c>
      <c r="T897" s="84" t="str">
        <f t="shared" si="137"/>
        <v xml:space="preserve"> </v>
      </c>
      <c r="U897" s="77"/>
      <c r="V897" s="78"/>
      <c r="Z897" s="80"/>
      <c r="AA897" s="80"/>
      <c r="AB897" s="80"/>
    </row>
    <row r="898" spans="1:28" s="79" customFormat="1" ht="15" customHeight="1" x14ac:dyDescent="0.2">
      <c r="A898" s="46"/>
      <c r="B898" s="47"/>
      <c r="C898" s="48"/>
      <c r="D898" s="48"/>
      <c r="E898" s="86"/>
      <c r="F898" s="50"/>
      <c r="G898" s="94" t="str">
        <f t="shared" si="130"/>
        <v xml:space="preserve"> </v>
      </c>
      <c r="H898" s="88" t="str">
        <f t="shared" si="131"/>
        <v xml:space="preserve"> </v>
      </c>
      <c r="I898" s="90"/>
      <c r="J898" s="81"/>
      <c r="K898" s="51"/>
      <c r="L898" s="96" t="str">
        <f t="shared" si="138"/>
        <v xml:space="preserve"> </v>
      </c>
      <c r="M898" s="64" t="str">
        <f>IF(E898=0," ",IF(D898="Hayır",VLOOKUP(H898,Katsayı!$A$1:$B$197,2),IF(D898="Evet",VLOOKUP(H898,Katsayı!$A$199:$B$235,2),0)))</f>
        <v xml:space="preserve"> </v>
      </c>
      <c r="N898" s="82" t="str">
        <f t="shared" si="132"/>
        <v xml:space="preserve"> </v>
      </c>
      <c r="O898" s="83" t="str">
        <f t="shared" si="133"/>
        <v xml:space="preserve"> </v>
      </c>
      <c r="P898" s="83" t="str">
        <f t="shared" si="139"/>
        <v xml:space="preserve"> </v>
      </c>
      <c r="Q898" s="83" t="str">
        <f t="shared" si="134"/>
        <v xml:space="preserve"> </v>
      </c>
      <c r="R898" s="82" t="str">
        <f t="shared" si="135"/>
        <v xml:space="preserve"> </v>
      </c>
      <c r="S898" s="82" t="str">
        <f t="shared" si="136"/>
        <v xml:space="preserve"> </v>
      </c>
      <c r="T898" s="84" t="str">
        <f t="shared" si="137"/>
        <v xml:space="preserve"> </v>
      </c>
      <c r="U898" s="77"/>
      <c r="V898" s="78"/>
      <c r="Z898" s="80"/>
      <c r="AA898" s="80"/>
      <c r="AB898" s="80"/>
    </row>
    <row r="899" spans="1:28" s="79" customFormat="1" ht="15" customHeight="1" x14ac:dyDescent="0.2">
      <c r="A899" s="46"/>
      <c r="B899" s="47"/>
      <c r="C899" s="48"/>
      <c r="D899" s="48"/>
      <c r="E899" s="58"/>
      <c r="F899" s="50"/>
      <c r="G899" s="94" t="str">
        <f t="shared" si="130"/>
        <v xml:space="preserve"> </v>
      </c>
      <c r="H899" s="88" t="str">
        <f t="shared" si="131"/>
        <v xml:space="preserve"> </v>
      </c>
      <c r="I899" s="90"/>
      <c r="J899" s="81"/>
      <c r="K899" s="51"/>
      <c r="L899" s="96" t="str">
        <f t="shared" si="138"/>
        <v xml:space="preserve"> </v>
      </c>
      <c r="M899" s="64" t="str">
        <f>IF(E899=0," ",IF(D899="Hayır",VLOOKUP(H899,Katsayı!$A$1:$B$197,2),IF(D899="Evet",VLOOKUP(H899,Katsayı!$A$199:$B$235,2),0)))</f>
        <v xml:space="preserve"> </v>
      </c>
      <c r="N899" s="82" t="str">
        <f t="shared" si="132"/>
        <v xml:space="preserve"> </v>
      </c>
      <c r="O899" s="83" t="str">
        <f t="shared" si="133"/>
        <v xml:space="preserve"> </v>
      </c>
      <c r="P899" s="83" t="str">
        <f t="shared" si="139"/>
        <v xml:space="preserve"> </v>
      </c>
      <c r="Q899" s="83" t="str">
        <f t="shared" si="134"/>
        <v xml:space="preserve"> </v>
      </c>
      <c r="R899" s="82" t="str">
        <f t="shared" si="135"/>
        <v xml:space="preserve"> </v>
      </c>
      <c r="S899" s="82" t="str">
        <f t="shared" si="136"/>
        <v xml:space="preserve"> </v>
      </c>
      <c r="T899" s="84" t="str">
        <f t="shared" si="137"/>
        <v xml:space="preserve"> </v>
      </c>
      <c r="U899" s="77"/>
      <c r="V899" s="78"/>
      <c r="Z899" s="80"/>
      <c r="AA899" s="80"/>
      <c r="AB899" s="80"/>
    </row>
    <row r="900" spans="1:28" s="79" customFormat="1" ht="15" customHeight="1" x14ac:dyDescent="0.2">
      <c r="A900" s="46"/>
      <c r="B900" s="47"/>
      <c r="C900" s="48"/>
      <c r="D900" s="48"/>
      <c r="E900" s="58"/>
      <c r="F900" s="49"/>
      <c r="G900" s="94" t="str">
        <f t="shared" si="130"/>
        <v xml:space="preserve"> </v>
      </c>
      <c r="H900" s="88" t="str">
        <f t="shared" si="131"/>
        <v xml:space="preserve"> </v>
      </c>
      <c r="I900" s="90"/>
      <c r="J900" s="81"/>
      <c r="K900" s="51"/>
      <c r="L900" s="96" t="str">
        <f t="shared" si="138"/>
        <v xml:space="preserve"> </v>
      </c>
      <c r="M900" s="64" t="str">
        <f>IF(E900=0," ",IF(D900="Hayır",VLOOKUP(H900,Katsayı!$A$1:$B$197,2),IF(D900="Evet",VLOOKUP(H900,Katsayı!$A$199:$B$235,2),0)))</f>
        <v xml:space="preserve"> </v>
      </c>
      <c r="N900" s="82" t="str">
        <f t="shared" si="132"/>
        <v xml:space="preserve"> </v>
      </c>
      <c r="O900" s="83" t="str">
        <f t="shared" si="133"/>
        <v xml:space="preserve"> </v>
      </c>
      <c r="P900" s="83" t="str">
        <f t="shared" si="139"/>
        <v xml:space="preserve"> </v>
      </c>
      <c r="Q900" s="83" t="str">
        <f t="shared" si="134"/>
        <v xml:space="preserve"> </v>
      </c>
      <c r="R900" s="82" t="str">
        <f t="shared" si="135"/>
        <v xml:space="preserve"> </v>
      </c>
      <c r="S900" s="82" t="str">
        <f t="shared" si="136"/>
        <v xml:space="preserve"> </v>
      </c>
      <c r="T900" s="84" t="str">
        <f t="shared" si="137"/>
        <v xml:space="preserve"> </v>
      </c>
      <c r="U900" s="77"/>
      <c r="V900" s="78"/>
      <c r="Z900" s="80"/>
      <c r="AA900" s="80"/>
      <c r="AB900" s="80"/>
    </row>
    <row r="901" spans="1:28" s="79" customFormat="1" ht="15" customHeight="1" x14ac:dyDescent="0.2">
      <c r="A901" s="46"/>
      <c r="B901" s="47"/>
      <c r="C901" s="48"/>
      <c r="D901" s="48"/>
      <c r="E901" s="58"/>
      <c r="F901" s="49"/>
      <c r="G901" s="94" t="str">
        <f t="shared" si="130"/>
        <v xml:space="preserve"> </v>
      </c>
      <c r="H901" s="88" t="str">
        <f t="shared" si="131"/>
        <v xml:space="preserve"> </v>
      </c>
      <c r="I901" s="90"/>
      <c r="J901" s="81"/>
      <c r="K901" s="51"/>
      <c r="L901" s="96" t="str">
        <f t="shared" si="138"/>
        <v xml:space="preserve"> </v>
      </c>
      <c r="M901" s="64" t="str">
        <f>IF(E901=0," ",IF(D901="Hayır",VLOOKUP(H901,Katsayı!$A$1:$B$197,2),IF(D901="Evet",VLOOKUP(H901,Katsayı!$A$199:$B$235,2),0)))</f>
        <v xml:space="preserve"> </v>
      </c>
      <c r="N901" s="82" t="str">
        <f t="shared" si="132"/>
        <v xml:space="preserve"> </v>
      </c>
      <c r="O901" s="83" t="str">
        <f t="shared" si="133"/>
        <v xml:space="preserve"> </v>
      </c>
      <c r="P901" s="83" t="str">
        <f t="shared" si="139"/>
        <v xml:space="preserve"> </v>
      </c>
      <c r="Q901" s="83" t="str">
        <f t="shared" si="134"/>
        <v xml:space="preserve"> </v>
      </c>
      <c r="R901" s="82" t="str">
        <f t="shared" si="135"/>
        <v xml:space="preserve"> </v>
      </c>
      <c r="S901" s="82" t="str">
        <f t="shared" si="136"/>
        <v xml:space="preserve"> </v>
      </c>
      <c r="T901" s="84" t="str">
        <f t="shared" si="137"/>
        <v xml:space="preserve"> </v>
      </c>
      <c r="U901" s="77"/>
      <c r="V901" s="78"/>
      <c r="Z901" s="80"/>
      <c r="AA901" s="80"/>
      <c r="AB901" s="80"/>
    </row>
    <row r="902" spans="1:28" s="79" customFormat="1" ht="15" customHeight="1" x14ac:dyDescent="0.2">
      <c r="A902" s="46"/>
      <c r="B902" s="47"/>
      <c r="C902" s="48"/>
      <c r="D902" s="48"/>
      <c r="E902" s="58"/>
      <c r="F902" s="49"/>
      <c r="G902" s="94" t="str">
        <f t="shared" si="130"/>
        <v xml:space="preserve"> </v>
      </c>
      <c r="H902" s="88" t="str">
        <f t="shared" si="131"/>
        <v xml:space="preserve"> </v>
      </c>
      <c r="I902" s="90"/>
      <c r="J902" s="81"/>
      <c r="K902" s="51"/>
      <c r="L902" s="96" t="str">
        <f t="shared" si="138"/>
        <v xml:space="preserve"> </v>
      </c>
      <c r="M902" s="64" t="str">
        <f>IF(E902=0," ",IF(D902="Hayır",VLOOKUP(H902,Katsayı!$A$1:$B$197,2),IF(D902="Evet",VLOOKUP(H902,Katsayı!$A$199:$B$235,2),0)))</f>
        <v xml:space="preserve"> </v>
      </c>
      <c r="N902" s="82" t="str">
        <f t="shared" si="132"/>
        <v xml:space="preserve"> </v>
      </c>
      <c r="O902" s="83" t="str">
        <f t="shared" si="133"/>
        <v xml:space="preserve"> </v>
      </c>
      <c r="P902" s="83" t="str">
        <f t="shared" si="139"/>
        <v xml:space="preserve"> </v>
      </c>
      <c r="Q902" s="83" t="str">
        <f t="shared" si="134"/>
        <v xml:space="preserve"> </v>
      </c>
      <c r="R902" s="82" t="str">
        <f t="shared" si="135"/>
        <v xml:space="preserve"> </v>
      </c>
      <c r="S902" s="82" t="str">
        <f t="shared" si="136"/>
        <v xml:space="preserve"> </v>
      </c>
      <c r="T902" s="84" t="str">
        <f t="shared" si="137"/>
        <v xml:space="preserve"> </v>
      </c>
      <c r="U902" s="77"/>
      <c r="V902" s="78"/>
      <c r="Z902" s="80"/>
      <c r="AA902" s="80"/>
      <c r="AB902" s="80"/>
    </row>
    <row r="903" spans="1:28" s="79" customFormat="1" ht="15" customHeight="1" x14ac:dyDescent="0.2">
      <c r="A903" s="46"/>
      <c r="B903" s="47"/>
      <c r="C903" s="48"/>
      <c r="D903" s="48"/>
      <c r="E903" s="58"/>
      <c r="F903" s="49"/>
      <c r="G903" s="94" t="str">
        <f t="shared" ref="G903:G966" si="140">IF(E903&gt;0,IF(AND(MONTH(E903)=1,DAY(E903)&gt;=27),E903+28,IF(AND(MONTH(E903)=1,DAY(E903)=1),E903+31,IF(AND(MONTH(E903)=3,DAY(E903)=1),E903+31,IF(AND(MONTH(E903)=5,DAY(E903)=1),E903+31,IF(AND(MONTH(E903)=7,DAY(E903)=1),E903+31,IF(AND(MONTH(E903)=8,DAY(E903)=1),E903+31,IF(AND(MONTH(E903)=10,DAY(E903)=1),E903+31,IF(AND(MONTH(E903)=12,DAY(E903)=1),E903+31,IF(DAY(E903)=31,E903+30,E903+31)))))))))," ")</f>
        <v xml:space="preserve"> </v>
      </c>
      <c r="H903" s="88" t="str">
        <f t="shared" ref="H903:H966" si="141">IF(E903&gt;0,IF(D903="Evet",43221,IF(E903&lt;=38352,38352+30,IF(E903&gt;44316,44346,G903)))," ")</f>
        <v xml:space="preserve"> </v>
      </c>
      <c r="I903" s="90"/>
      <c r="J903" s="81"/>
      <c r="K903" s="51"/>
      <c r="L903" s="96" t="str">
        <f t="shared" si="138"/>
        <v xml:space="preserve"> </v>
      </c>
      <c r="M903" s="64" t="str">
        <f>IF(E903=0," ",IF(D903="Hayır",VLOOKUP(H903,Katsayı!$A$1:$B$197,2),IF(D903="Evet",VLOOKUP(H903,Katsayı!$A$199:$B$235,2),0)))</f>
        <v xml:space="preserve"> </v>
      </c>
      <c r="N903" s="82" t="str">
        <f t="shared" ref="N903:N966" si="142">IF(E903=0," ",J903*M903)</f>
        <v xml:space="preserve"> </v>
      </c>
      <c r="O903" s="83" t="str">
        <f t="shared" ref="O903:O966" si="143">IF(J903&lt;=0," ",IF(N903&lt;=0," ",K903*M903))</f>
        <v xml:space="preserve"> </v>
      </c>
      <c r="P903" s="83" t="str">
        <f t="shared" si="139"/>
        <v xml:space="preserve"> </v>
      </c>
      <c r="Q903" s="83" t="str">
        <f t="shared" ref="Q903:Q966" si="144">IF(E903=0," ",N903-J903)</f>
        <v xml:space="preserve"> </v>
      </c>
      <c r="R903" s="82" t="str">
        <f t="shared" ref="R903:R966" si="145">IF(K903=0," ",O903-K903)</f>
        <v xml:space="preserve"> </v>
      </c>
      <c r="S903" s="82" t="str">
        <f t="shared" ref="S903:S966" si="146">IF(J903&lt;=0," ",IF(R903=" ",Q903,Q903-R903))</f>
        <v xml:space="preserve"> </v>
      </c>
      <c r="T903" s="84" t="str">
        <f t="shared" ref="T903:T966" si="147">IF(J903&gt;0,S903*0.02," ")</f>
        <v xml:space="preserve"> </v>
      </c>
      <c r="U903" s="77"/>
      <c r="V903" s="78"/>
      <c r="Z903" s="80"/>
      <c r="AA903" s="80"/>
      <c r="AB903" s="80"/>
    </row>
    <row r="904" spans="1:28" s="79" customFormat="1" ht="15" customHeight="1" x14ac:dyDescent="0.2">
      <c r="A904" s="46"/>
      <c r="B904" s="47"/>
      <c r="C904" s="48"/>
      <c r="D904" s="48"/>
      <c r="E904" s="58"/>
      <c r="F904" s="49"/>
      <c r="G904" s="94" t="str">
        <f t="shared" si="140"/>
        <v xml:space="preserve"> </v>
      </c>
      <c r="H904" s="88" t="str">
        <f t="shared" si="141"/>
        <v xml:space="preserve"> </v>
      </c>
      <c r="I904" s="90"/>
      <c r="J904" s="81"/>
      <c r="K904" s="51"/>
      <c r="L904" s="96" t="str">
        <f t="shared" si="138"/>
        <v xml:space="preserve"> </v>
      </c>
      <c r="M904" s="64" t="str">
        <f>IF(E904=0," ",IF(D904="Hayır",VLOOKUP(H904,Katsayı!$A$1:$B$197,2),IF(D904="Evet",VLOOKUP(H904,Katsayı!$A$199:$B$235,2),0)))</f>
        <v xml:space="preserve"> </v>
      </c>
      <c r="N904" s="82" t="str">
        <f t="shared" si="142"/>
        <v xml:space="preserve"> </v>
      </c>
      <c r="O904" s="83" t="str">
        <f t="shared" si="143"/>
        <v xml:space="preserve"> </v>
      </c>
      <c r="P904" s="83" t="str">
        <f t="shared" si="139"/>
        <v xml:space="preserve"> </v>
      </c>
      <c r="Q904" s="83" t="str">
        <f t="shared" si="144"/>
        <v xml:space="preserve"> </v>
      </c>
      <c r="R904" s="82" t="str">
        <f t="shared" si="145"/>
        <v xml:space="preserve"> </v>
      </c>
      <c r="S904" s="82" t="str">
        <f t="shared" si="146"/>
        <v xml:space="preserve"> </v>
      </c>
      <c r="T904" s="84" t="str">
        <f t="shared" si="147"/>
        <v xml:space="preserve"> </v>
      </c>
      <c r="U904" s="77"/>
      <c r="V904" s="78"/>
      <c r="Z904" s="80"/>
      <c r="AA904" s="80"/>
      <c r="AB904" s="80"/>
    </row>
    <row r="905" spans="1:28" s="79" customFormat="1" ht="15" customHeight="1" x14ac:dyDescent="0.2">
      <c r="A905" s="46"/>
      <c r="B905" s="47"/>
      <c r="C905" s="48"/>
      <c r="D905" s="48"/>
      <c r="E905" s="58"/>
      <c r="F905" s="49"/>
      <c r="G905" s="94" t="str">
        <f t="shared" si="140"/>
        <v xml:space="preserve"> </v>
      </c>
      <c r="H905" s="88" t="str">
        <f t="shared" si="141"/>
        <v xml:space="preserve"> </v>
      </c>
      <c r="I905" s="90"/>
      <c r="J905" s="81"/>
      <c r="K905" s="51"/>
      <c r="L905" s="96" t="str">
        <f t="shared" ref="L905:L968" si="148">IF(J905&gt;0,J905-K905," ")</f>
        <v xml:space="preserve"> </v>
      </c>
      <c r="M905" s="64" t="str">
        <f>IF(E905=0," ",IF(D905="Hayır",VLOOKUP(H905,Katsayı!$A$1:$B$197,2),IF(D905="Evet",VLOOKUP(H905,Katsayı!$A$199:$B$235,2),0)))</f>
        <v xml:space="preserve"> </v>
      </c>
      <c r="N905" s="82" t="str">
        <f t="shared" si="142"/>
        <v xml:space="preserve"> </v>
      </c>
      <c r="O905" s="83" t="str">
        <f t="shared" si="143"/>
        <v xml:space="preserve"> </v>
      </c>
      <c r="P905" s="83" t="str">
        <f t="shared" ref="P905:P968" si="149">IF(J905&gt;0,N905-O905," ")</f>
        <v xml:space="preserve"> </v>
      </c>
      <c r="Q905" s="83" t="str">
        <f t="shared" si="144"/>
        <v xml:space="preserve"> </v>
      </c>
      <c r="R905" s="82" t="str">
        <f t="shared" si="145"/>
        <v xml:space="preserve"> </v>
      </c>
      <c r="S905" s="82" t="str">
        <f t="shared" si="146"/>
        <v xml:space="preserve"> </v>
      </c>
      <c r="T905" s="84" t="str">
        <f t="shared" si="147"/>
        <v xml:space="preserve"> </v>
      </c>
      <c r="U905" s="77"/>
      <c r="V905" s="78"/>
      <c r="Z905" s="80"/>
      <c r="AA905" s="80"/>
      <c r="AB905" s="80"/>
    </row>
    <row r="906" spans="1:28" s="79" customFormat="1" ht="15" customHeight="1" x14ac:dyDescent="0.2">
      <c r="A906" s="46"/>
      <c r="B906" s="47"/>
      <c r="C906" s="48"/>
      <c r="D906" s="48"/>
      <c r="E906" s="58"/>
      <c r="F906" s="50"/>
      <c r="G906" s="94" t="str">
        <f t="shared" si="140"/>
        <v xml:space="preserve"> </v>
      </c>
      <c r="H906" s="88" t="str">
        <f t="shared" si="141"/>
        <v xml:space="preserve"> </v>
      </c>
      <c r="I906" s="90"/>
      <c r="J906" s="81"/>
      <c r="K906" s="51"/>
      <c r="L906" s="96" t="str">
        <f t="shared" si="148"/>
        <v xml:space="preserve"> </v>
      </c>
      <c r="M906" s="64" t="str">
        <f>IF(E906=0," ",IF(D906="Hayır",VLOOKUP(H906,Katsayı!$A$1:$B$197,2),IF(D906="Evet",VLOOKUP(H906,Katsayı!$A$199:$B$235,2),0)))</f>
        <v xml:space="preserve"> </v>
      </c>
      <c r="N906" s="82" t="str">
        <f t="shared" si="142"/>
        <v xml:space="preserve"> </v>
      </c>
      <c r="O906" s="83" t="str">
        <f t="shared" si="143"/>
        <v xml:space="preserve"> </v>
      </c>
      <c r="P906" s="83" t="str">
        <f t="shared" si="149"/>
        <v xml:space="preserve"> </v>
      </c>
      <c r="Q906" s="83" t="str">
        <f t="shared" si="144"/>
        <v xml:space="preserve"> </v>
      </c>
      <c r="R906" s="82" t="str">
        <f t="shared" si="145"/>
        <v xml:space="preserve"> </v>
      </c>
      <c r="S906" s="82" t="str">
        <f t="shared" si="146"/>
        <v xml:space="preserve"> </v>
      </c>
      <c r="T906" s="84" t="str">
        <f t="shared" si="147"/>
        <v xml:space="preserve"> </v>
      </c>
      <c r="U906" s="77"/>
      <c r="V906" s="78"/>
      <c r="Z906" s="80"/>
      <c r="AA906" s="80"/>
      <c r="AB906" s="80"/>
    </row>
    <row r="907" spans="1:28" s="79" customFormat="1" ht="15" customHeight="1" x14ac:dyDescent="0.2">
      <c r="A907" s="46"/>
      <c r="B907" s="47"/>
      <c r="C907" s="48"/>
      <c r="D907" s="48"/>
      <c r="E907" s="58"/>
      <c r="F907" s="50"/>
      <c r="G907" s="94" t="str">
        <f t="shared" si="140"/>
        <v xml:space="preserve"> </v>
      </c>
      <c r="H907" s="88" t="str">
        <f t="shared" si="141"/>
        <v xml:space="preserve"> </v>
      </c>
      <c r="I907" s="90"/>
      <c r="J907" s="81"/>
      <c r="K907" s="51"/>
      <c r="L907" s="96" t="str">
        <f t="shared" si="148"/>
        <v xml:space="preserve"> </v>
      </c>
      <c r="M907" s="64" t="str">
        <f>IF(E907=0," ",IF(D907="Hayır",VLOOKUP(H907,Katsayı!$A$1:$B$197,2),IF(D907="Evet",VLOOKUP(H907,Katsayı!$A$199:$B$235,2),0)))</f>
        <v xml:space="preserve"> </v>
      </c>
      <c r="N907" s="82" t="str">
        <f t="shared" si="142"/>
        <v xml:space="preserve"> </v>
      </c>
      <c r="O907" s="83" t="str">
        <f t="shared" si="143"/>
        <v xml:space="preserve"> </v>
      </c>
      <c r="P907" s="83" t="str">
        <f t="shared" si="149"/>
        <v xml:space="preserve"> </v>
      </c>
      <c r="Q907" s="83" t="str">
        <f t="shared" si="144"/>
        <v xml:space="preserve"> </v>
      </c>
      <c r="R907" s="82" t="str">
        <f t="shared" si="145"/>
        <v xml:space="preserve"> </v>
      </c>
      <c r="S907" s="82" t="str">
        <f t="shared" si="146"/>
        <v xml:space="preserve"> </v>
      </c>
      <c r="T907" s="84" t="str">
        <f t="shared" si="147"/>
        <v xml:space="preserve"> </v>
      </c>
      <c r="U907" s="77"/>
      <c r="V907" s="78"/>
      <c r="Z907" s="80"/>
      <c r="AA907" s="80"/>
      <c r="AB907" s="80"/>
    </row>
    <row r="908" spans="1:28" s="79" customFormat="1" ht="15" customHeight="1" x14ac:dyDescent="0.2">
      <c r="A908" s="46"/>
      <c r="B908" s="47"/>
      <c r="C908" s="48"/>
      <c r="D908" s="48"/>
      <c r="E908" s="58"/>
      <c r="F908" s="50"/>
      <c r="G908" s="94" t="str">
        <f t="shared" si="140"/>
        <v xml:space="preserve"> </v>
      </c>
      <c r="H908" s="88" t="str">
        <f t="shared" si="141"/>
        <v xml:space="preserve"> </v>
      </c>
      <c r="I908" s="90"/>
      <c r="J908" s="81"/>
      <c r="K908" s="51"/>
      <c r="L908" s="96" t="str">
        <f t="shared" si="148"/>
        <v xml:space="preserve"> </v>
      </c>
      <c r="M908" s="64" t="str">
        <f>IF(E908=0," ",IF(D908="Hayır",VLOOKUP(H908,Katsayı!$A$1:$B$197,2),IF(D908="Evet",VLOOKUP(H908,Katsayı!$A$199:$B$235,2),0)))</f>
        <v xml:space="preserve"> </v>
      </c>
      <c r="N908" s="82" t="str">
        <f t="shared" si="142"/>
        <v xml:space="preserve"> </v>
      </c>
      <c r="O908" s="83" t="str">
        <f t="shared" si="143"/>
        <v xml:space="preserve"> </v>
      </c>
      <c r="P908" s="83" t="str">
        <f t="shared" si="149"/>
        <v xml:space="preserve"> </v>
      </c>
      <c r="Q908" s="83" t="str">
        <f t="shared" si="144"/>
        <v xml:space="preserve"> </v>
      </c>
      <c r="R908" s="82" t="str">
        <f t="shared" si="145"/>
        <v xml:space="preserve"> </v>
      </c>
      <c r="S908" s="82" t="str">
        <f t="shared" si="146"/>
        <v xml:space="preserve"> </v>
      </c>
      <c r="T908" s="84" t="str">
        <f t="shared" si="147"/>
        <v xml:space="preserve"> </v>
      </c>
      <c r="U908" s="77"/>
      <c r="V908" s="78"/>
      <c r="Z908" s="80"/>
      <c r="AA908" s="80"/>
      <c r="AB908" s="80"/>
    </row>
    <row r="909" spans="1:28" s="79" customFormat="1" ht="15" customHeight="1" x14ac:dyDescent="0.2">
      <c r="A909" s="46"/>
      <c r="B909" s="47"/>
      <c r="C909" s="48"/>
      <c r="D909" s="48"/>
      <c r="E909" s="58"/>
      <c r="F909" s="50"/>
      <c r="G909" s="94" t="str">
        <f t="shared" si="140"/>
        <v xml:space="preserve"> </v>
      </c>
      <c r="H909" s="88" t="str">
        <f t="shared" si="141"/>
        <v xml:space="preserve"> </v>
      </c>
      <c r="I909" s="90"/>
      <c r="J909" s="81"/>
      <c r="K909" s="51"/>
      <c r="L909" s="96" t="str">
        <f t="shared" si="148"/>
        <v xml:space="preserve"> </v>
      </c>
      <c r="M909" s="64" t="str">
        <f>IF(E909=0," ",IF(D909="Hayır",VLOOKUP(H909,Katsayı!$A$1:$B$197,2),IF(D909="Evet",VLOOKUP(H909,Katsayı!$A$199:$B$235,2),0)))</f>
        <v xml:space="preserve"> </v>
      </c>
      <c r="N909" s="82" t="str">
        <f t="shared" si="142"/>
        <v xml:space="preserve"> </v>
      </c>
      <c r="O909" s="83" t="str">
        <f t="shared" si="143"/>
        <v xml:space="preserve"> </v>
      </c>
      <c r="P909" s="83" t="str">
        <f t="shared" si="149"/>
        <v xml:space="preserve"> </v>
      </c>
      <c r="Q909" s="83" t="str">
        <f t="shared" si="144"/>
        <v xml:space="preserve"> </v>
      </c>
      <c r="R909" s="82" t="str">
        <f t="shared" si="145"/>
        <v xml:space="preserve"> </v>
      </c>
      <c r="S909" s="82" t="str">
        <f t="shared" si="146"/>
        <v xml:space="preserve"> </v>
      </c>
      <c r="T909" s="84" t="str">
        <f t="shared" si="147"/>
        <v xml:space="preserve"> </v>
      </c>
      <c r="U909" s="77"/>
      <c r="V909" s="78"/>
      <c r="Z909" s="80"/>
      <c r="AA909" s="80"/>
      <c r="AB909" s="80"/>
    </row>
    <row r="910" spans="1:28" s="79" customFormat="1" ht="15" customHeight="1" x14ac:dyDescent="0.2">
      <c r="A910" s="46"/>
      <c r="B910" s="47"/>
      <c r="C910" s="48"/>
      <c r="D910" s="48"/>
      <c r="E910" s="58"/>
      <c r="F910" s="50"/>
      <c r="G910" s="94" t="str">
        <f t="shared" si="140"/>
        <v xml:space="preserve"> </v>
      </c>
      <c r="H910" s="88" t="str">
        <f t="shared" si="141"/>
        <v xml:space="preserve"> </v>
      </c>
      <c r="I910" s="90"/>
      <c r="J910" s="81"/>
      <c r="K910" s="51"/>
      <c r="L910" s="96" t="str">
        <f t="shared" si="148"/>
        <v xml:space="preserve"> </v>
      </c>
      <c r="M910" s="64" t="str">
        <f>IF(E910=0," ",IF(D910="Hayır",VLOOKUP(H910,Katsayı!$A$1:$B$197,2),IF(D910="Evet",VLOOKUP(H910,Katsayı!$A$199:$B$235,2),0)))</f>
        <v xml:space="preserve"> </v>
      </c>
      <c r="N910" s="82" t="str">
        <f t="shared" si="142"/>
        <v xml:space="preserve"> </v>
      </c>
      <c r="O910" s="83" t="str">
        <f t="shared" si="143"/>
        <v xml:space="preserve"> </v>
      </c>
      <c r="P910" s="83" t="str">
        <f t="shared" si="149"/>
        <v xml:space="preserve"> </v>
      </c>
      <c r="Q910" s="83" t="str">
        <f t="shared" si="144"/>
        <v xml:space="preserve"> </v>
      </c>
      <c r="R910" s="82" t="str">
        <f t="shared" si="145"/>
        <v xml:space="preserve"> </v>
      </c>
      <c r="S910" s="82" t="str">
        <f t="shared" si="146"/>
        <v xml:space="preserve"> </v>
      </c>
      <c r="T910" s="84" t="str">
        <f t="shared" si="147"/>
        <v xml:space="preserve"> </v>
      </c>
      <c r="U910" s="77"/>
      <c r="V910" s="78"/>
      <c r="Z910" s="80"/>
      <c r="AA910" s="80"/>
      <c r="AB910" s="80"/>
    </row>
    <row r="911" spans="1:28" s="79" customFormat="1" ht="15" customHeight="1" x14ac:dyDescent="0.2">
      <c r="A911" s="46"/>
      <c r="B911" s="47"/>
      <c r="C911" s="48"/>
      <c r="D911" s="48"/>
      <c r="E911" s="58"/>
      <c r="F911" s="50"/>
      <c r="G911" s="94" t="str">
        <f t="shared" si="140"/>
        <v xml:space="preserve"> </v>
      </c>
      <c r="H911" s="88" t="str">
        <f t="shared" si="141"/>
        <v xml:space="preserve"> </v>
      </c>
      <c r="I911" s="90"/>
      <c r="J911" s="81"/>
      <c r="K911" s="51"/>
      <c r="L911" s="96" t="str">
        <f t="shared" si="148"/>
        <v xml:space="preserve"> </v>
      </c>
      <c r="M911" s="64" t="str">
        <f>IF(E911=0," ",IF(D911="Hayır",VLOOKUP(H911,Katsayı!$A$1:$B$197,2),IF(D911="Evet",VLOOKUP(H911,Katsayı!$A$199:$B$235,2),0)))</f>
        <v xml:space="preserve"> </v>
      </c>
      <c r="N911" s="82" t="str">
        <f t="shared" si="142"/>
        <v xml:space="preserve"> </v>
      </c>
      <c r="O911" s="83" t="str">
        <f t="shared" si="143"/>
        <v xml:space="preserve"> </v>
      </c>
      <c r="P911" s="83" t="str">
        <f t="shared" si="149"/>
        <v xml:space="preserve"> </v>
      </c>
      <c r="Q911" s="83" t="str">
        <f t="shared" si="144"/>
        <v xml:space="preserve"> </v>
      </c>
      <c r="R911" s="82" t="str">
        <f t="shared" si="145"/>
        <v xml:space="preserve"> </v>
      </c>
      <c r="S911" s="82" t="str">
        <f t="shared" si="146"/>
        <v xml:space="preserve"> </v>
      </c>
      <c r="T911" s="84" t="str">
        <f t="shared" si="147"/>
        <v xml:space="preserve"> </v>
      </c>
      <c r="U911" s="77"/>
      <c r="V911" s="78"/>
      <c r="Z911" s="80"/>
      <c r="AA911" s="80"/>
      <c r="AB911" s="80"/>
    </row>
    <row r="912" spans="1:28" s="79" customFormat="1" ht="15" customHeight="1" x14ac:dyDescent="0.2">
      <c r="A912" s="46"/>
      <c r="B912" s="47"/>
      <c r="C912" s="48"/>
      <c r="D912" s="48"/>
      <c r="E912" s="58"/>
      <c r="F912" s="50"/>
      <c r="G912" s="94" t="str">
        <f t="shared" si="140"/>
        <v xml:space="preserve"> </v>
      </c>
      <c r="H912" s="88" t="str">
        <f t="shared" si="141"/>
        <v xml:space="preserve"> </v>
      </c>
      <c r="I912" s="90"/>
      <c r="J912" s="81"/>
      <c r="K912" s="51"/>
      <c r="L912" s="96" t="str">
        <f t="shared" si="148"/>
        <v xml:space="preserve"> </v>
      </c>
      <c r="M912" s="64" t="str">
        <f>IF(E912=0," ",IF(D912="Hayır",VLOOKUP(H912,Katsayı!$A$1:$B$197,2),IF(D912="Evet",VLOOKUP(H912,Katsayı!$A$199:$B$235,2),0)))</f>
        <v xml:space="preserve"> </v>
      </c>
      <c r="N912" s="82" t="str">
        <f t="shared" si="142"/>
        <v xml:space="preserve"> </v>
      </c>
      <c r="O912" s="83" t="str">
        <f t="shared" si="143"/>
        <v xml:space="preserve"> </v>
      </c>
      <c r="P912" s="83" t="str">
        <f t="shared" si="149"/>
        <v xml:space="preserve"> </v>
      </c>
      <c r="Q912" s="83" t="str">
        <f t="shared" si="144"/>
        <v xml:space="preserve"> </v>
      </c>
      <c r="R912" s="82" t="str">
        <f t="shared" si="145"/>
        <v xml:space="preserve"> </v>
      </c>
      <c r="S912" s="82" t="str">
        <f t="shared" si="146"/>
        <v xml:space="preserve"> </v>
      </c>
      <c r="T912" s="84" t="str">
        <f t="shared" si="147"/>
        <v xml:space="preserve"> </v>
      </c>
      <c r="U912" s="77"/>
      <c r="V912" s="78"/>
      <c r="Z912" s="80"/>
      <c r="AA912" s="80"/>
      <c r="AB912" s="80"/>
    </row>
    <row r="913" spans="1:28" s="79" customFormat="1" ht="15" customHeight="1" x14ac:dyDescent="0.2">
      <c r="A913" s="46"/>
      <c r="B913" s="47"/>
      <c r="C913" s="48"/>
      <c r="D913" s="48"/>
      <c r="E913" s="58"/>
      <c r="F913" s="50"/>
      <c r="G913" s="94" t="str">
        <f t="shared" si="140"/>
        <v xml:space="preserve"> </v>
      </c>
      <c r="H913" s="88" t="str">
        <f t="shared" si="141"/>
        <v xml:space="preserve"> </v>
      </c>
      <c r="I913" s="90"/>
      <c r="J913" s="81"/>
      <c r="K913" s="51"/>
      <c r="L913" s="96" t="str">
        <f t="shared" si="148"/>
        <v xml:space="preserve"> </v>
      </c>
      <c r="M913" s="64" t="str">
        <f>IF(E913=0," ",IF(D913="Hayır",VLOOKUP(H913,Katsayı!$A$1:$B$197,2),IF(D913="Evet",VLOOKUP(H913,Katsayı!$A$199:$B$235,2),0)))</f>
        <v xml:space="preserve"> </v>
      </c>
      <c r="N913" s="82" t="str">
        <f t="shared" si="142"/>
        <v xml:space="preserve"> </v>
      </c>
      <c r="O913" s="83" t="str">
        <f t="shared" si="143"/>
        <v xml:space="preserve"> </v>
      </c>
      <c r="P913" s="83" t="str">
        <f t="shared" si="149"/>
        <v xml:space="preserve"> </v>
      </c>
      <c r="Q913" s="83" t="str">
        <f t="shared" si="144"/>
        <v xml:space="preserve"> </v>
      </c>
      <c r="R913" s="82" t="str">
        <f t="shared" si="145"/>
        <v xml:space="preserve"> </v>
      </c>
      <c r="S913" s="82" t="str">
        <f t="shared" si="146"/>
        <v xml:space="preserve"> </v>
      </c>
      <c r="T913" s="84" t="str">
        <f t="shared" si="147"/>
        <v xml:space="preserve"> </v>
      </c>
      <c r="U913" s="77"/>
      <c r="V913" s="78"/>
      <c r="Z913" s="80"/>
      <c r="AA913" s="80"/>
      <c r="AB913" s="80"/>
    </row>
    <row r="914" spans="1:28" s="79" customFormat="1" ht="15" customHeight="1" x14ac:dyDescent="0.2">
      <c r="A914" s="46"/>
      <c r="B914" s="47"/>
      <c r="C914" s="48"/>
      <c r="D914" s="48"/>
      <c r="E914" s="58"/>
      <c r="F914" s="50"/>
      <c r="G914" s="94" t="str">
        <f t="shared" si="140"/>
        <v xml:space="preserve"> </v>
      </c>
      <c r="H914" s="88" t="str">
        <f t="shared" si="141"/>
        <v xml:space="preserve"> </v>
      </c>
      <c r="I914" s="90"/>
      <c r="J914" s="81"/>
      <c r="K914" s="51"/>
      <c r="L914" s="96" t="str">
        <f t="shared" si="148"/>
        <v xml:space="preserve"> </v>
      </c>
      <c r="M914" s="64" t="str">
        <f>IF(E914=0," ",IF(D914="Hayır",VLOOKUP(H914,Katsayı!$A$1:$B$197,2),IF(D914="Evet",VLOOKUP(H914,Katsayı!$A$199:$B$235,2),0)))</f>
        <v xml:space="preserve"> </v>
      </c>
      <c r="N914" s="82" t="str">
        <f t="shared" si="142"/>
        <v xml:space="preserve"> </v>
      </c>
      <c r="O914" s="83" t="str">
        <f t="shared" si="143"/>
        <v xml:space="preserve"> </v>
      </c>
      <c r="P914" s="83" t="str">
        <f t="shared" si="149"/>
        <v xml:space="preserve"> </v>
      </c>
      <c r="Q914" s="83" t="str">
        <f t="shared" si="144"/>
        <v xml:space="preserve"> </v>
      </c>
      <c r="R914" s="82" t="str">
        <f t="shared" si="145"/>
        <v xml:space="preserve"> </v>
      </c>
      <c r="S914" s="82" t="str">
        <f t="shared" si="146"/>
        <v xml:space="preserve"> </v>
      </c>
      <c r="T914" s="84" t="str">
        <f t="shared" si="147"/>
        <v xml:space="preserve"> </v>
      </c>
      <c r="U914" s="77"/>
      <c r="V914" s="78"/>
      <c r="Z914" s="80"/>
      <c r="AA914" s="80"/>
      <c r="AB914" s="80"/>
    </row>
    <row r="915" spans="1:28" s="79" customFormat="1" ht="15" customHeight="1" x14ac:dyDescent="0.2">
      <c r="A915" s="46"/>
      <c r="B915" s="47"/>
      <c r="C915" s="48"/>
      <c r="D915" s="48"/>
      <c r="E915" s="58"/>
      <c r="F915" s="50"/>
      <c r="G915" s="94" t="str">
        <f t="shared" si="140"/>
        <v xml:space="preserve"> </v>
      </c>
      <c r="H915" s="88" t="str">
        <f t="shared" si="141"/>
        <v xml:space="preserve"> </v>
      </c>
      <c r="I915" s="90"/>
      <c r="J915" s="81"/>
      <c r="K915" s="51"/>
      <c r="L915" s="96" t="str">
        <f t="shared" si="148"/>
        <v xml:space="preserve"> </v>
      </c>
      <c r="M915" s="64" t="str">
        <f>IF(E915=0," ",IF(D915="Hayır",VLOOKUP(H915,Katsayı!$A$1:$B$197,2),IF(D915="Evet",VLOOKUP(H915,Katsayı!$A$199:$B$235,2),0)))</f>
        <v xml:space="preserve"> </v>
      </c>
      <c r="N915" s="82" t="str">
        <f t="shared" si="142"/>
        <v xml:space="preserve"> </v>
      </c>
      <c r="O915" s="83" t="str">
        <f t="shared" si="143"/>
        <v xml:space="preserve"> </v>
      </c>
      <c r="P915" s="83" t="str">
        <f t="shared" si="149"/>
        <v xml:space="preserve"> </v>
      </c>
      <c r="Q915" s="83" t="str">
        <f t="shared" si="144"/>
        <v xml:space="preserve"> </v>
      </c>
      <c r="R915" s="82" t="str">
        <f t="shared" si="145"/>
        <v xml:space="preserve"> </v>
      </c>
      <c r="S915" s="82" t="str">
        <f t="shared" si="146"/>
        <v xml:space="preserve"> </v>
      </c>
      <c r="T915" s="84" t="str">
        <f t="shared" si="147"/>
        <v xml:space="preserve"> </v>
      </c>
      <c r="U915" s="77"/>
      <c r="V915" s="78"/>
      <c r="Z915" s="80"/>
      <c r="AA915" s="80"/>
      <c r="AB915" s="80"/>
    </row>
    <row r="916" spans="1:28" s="79" customFormat="1" ht="15" customHeight="1" x14ac:dyDescent="0.2">
      <c r="A916" s="46"/>
      <c r="B916" s="47"/>
      <c r="C916" s="48"/>
      <c r="D916" s="48"/>
      <c r="E916" s="58"/>
      <c r="F916" s="50"/>
      <c r="G916" s="94" t="str">
        <f t="shared" si="140"/>
        <v xml:space="preserve"> </v>
      </c>
      <c r="H916" s="88" t="str">
        <f t="shared" si="141"/>
        <v xml:space="preserve"> </v>
      </c>
      <c r="I916" s="90"/>
      <c r="J916" s="81"/>
      <c r="K916" s="51"/>
      <c r="L916" s="96" t="str">
        <f t="shared" si="148"/>
        <v xml:space="preserve"> </v>
      </c>
      <c r="M916" s="64" t="str">
        <f>IF(E916=0," ",IF(D916="Hayır",VLOOKUP(H916,Katsayı!$A$1:$B$197,2),IF(D916="Evet",VLOOKUP(H916,Katsayı!$A$199:$B$235,2),0)))</f>
        <v xml:space="preserve"> </v>
      </c>
      <c r="N916" s="82" t="str">
        <f t="shared" si="142"/>
        <v xml:space="preserve"> </v>
      </c>
      <c r="O916" s="83" t="str">
        <f t="shared" si="143"/>
        <v xml:space="preserve"> </v>
      </c>
      <c r="P916" s="83" t="str">
        <f t="shared" si="149"/>
        <v xml:space="preserve"> </v>
      </c>
      <c r="Q916" s="83" t="str">
        <f t="shared" si="144"/>
        <v xml:space="preserve"> </v>
      </c>
      <c r="R916" s="82" t="str">
        <f t="shared" si="145"/>
        <v xml:space="preserve"> </v>
      </c>
      <c r="S916" s="82" t="str">
        <f t="shared" si="146"/>
        <v xml:space="preserve"> </v>
      </c>
      <c r="T916" s="84" t="str">
        <f t="shared" si="147"/>
        <v xml:space="preserve"> </v>
      </c>
      <c r="U916" s="77"/>
      <c r="V916" s="78"/>
      <c r="Z916" s="80"/>
      <c r="AA916" s="80"/>
      <c r="AB916" s="80"/>
    </row>
    <row r="917" spans="1:28" s="79" customFormat="1" ht="15" customHeight="1" x14ac:dyDescent="0.2">
      <c r="A917" s="46"/>
      <c r="B917" s="47"/>
      <c r="C917" s="48"/>
      <c r="D917" s="48"/>
      <c r="E917" s="58"/>
      <c r="F917" s="50"/>
      <c r="G917" s="94" t="str">
        <f t="shared" si="140"/>
        <v xml:space="preserve"> </v>
      </c>
      <c r="H917" s="88" t="str">
        <f t="shared" si="141"/>
        <v xml:space="preserve"> </v>
      </c>
      <c r="I917" s="90"/>
      <c r="J917" s="81"/>
      <c r="K917" s="51"/>
      <c r="L917" s="96" t="str">
        <f t="shared" si="148"/>
        <v xml:space="preserve"> </v>
      </c>
      <c r="M917" s="64" t="str">
        <f>IF(E917=0," ",IF(D917="Hayır",VLOOKUP(H917,Katsayı!$A$1:$B$197,2),IF(D917="Evet",VLOOKUP(H917,Katsayı!$A$199:$B$235,2),0)))</f>
        <v xml:space="preserve"> </v>
      </c>
      <c r="N917" s="82" t="str">
        <f t="shared" si="142"/>
        <v xml:space="preserve"> </v>
      </c>
      <c r="O917" s="83" t="str">
        <f t="shared" si="143"/>
        <v xml:space="preserve"> </v>
      </c>
      <c r="P917" s="83" t="str">
        <f t="shared" si="149"/>
        <v xml:space="preserve"> </v>
      </c>
      <c r="Q917" s="83" t="str">
        <f t="shared" si="144"/>
        <v xml:space="preserve"> </v>
      </c>
      <c r="R917" s="82" t="str">
        <f t="shared" si="145"/>
        <v xml:space="preserve"> </v>
      </c>
      <c r="S917" s="82" t="str">
        <f t="shared" si="146"/>
        <v xml:space="preserve"> </v>
      </c>
      <c r="T917" s="84" t="str">
        <f t="shared" si="147"/>
        <v xml:space="preserve"> </v>
      </c>
      <c r="U917" s="77"/>
      <c r="V917" s="78"/>
      <c r="Z917" s="80"/>
      <c r="AA917" s="80"/>
      <c r="AB917" s="80"/>
    </row>
    <row r="918" spans="1:28" s="79" customFormat="1" ht="15" customHeight="1" x14ac:dyDescent="0.2">
      <c r="A918" s="46"/>
      <c r="B918" s="47"/>
      <c r="C918" s="48"/>
      <c r="D918" s="48"/>
      <c r="E918" s="58"/>
      <c r="F918" s="50"/>
      <c r="G918" s="94" t="str">
        <f t="shared" si="140"/>
        <v xml:space="preserve"> </v>
      </c>
      <c r="H918" s="88" t="str">
        <f t="shared" si="141"/>
        <v xml:space="preserve"> </v>
      </c>
      <c r="I918" s="90"/>
      <c r="J918" s="81"/>
      <c r="K918" s="51"/>
      <c r="L918" s="96" t="str">
        <f t="shared" si="148"/>
        <v xml:space="preserve"> </v>
      </c>
      <c r="M918" s="64" t="str">
        <f>IF(E918=0," ",IF(D918="Hayır",VLOOKUP(H918,Katsayı!$A$1:$B$197,2),IF(D918="Evet",VLOOKUP(H918,Katsayı!$A$199:$B$235,2),0)))</f>
        <v xml:space="preserve"> </v>
      </c>
      <c r="N918" s="82" t="str">
        <f t="shared" si="142"/>
        <v xml:space="preserve"> </v>
      </c>
      <c r="O918" s="83" t="str">
        <f t="shared" si="143"/>
        <v xml:space="preserve"> </v>
      </c>
      <c r="P918" s="83" t="str">
        <f t="shared" si="149"/>
        <v xml:space="preserve"> </v>
      </c>
      <c r="Q918" s="83" t="str">
        <f t="shared" si="144"/>
        <v xml:space="preserve"> </v>
      </c>
      <c r="R918" s="82" t="str">
        <f t="shared" si="145"/>
        <v xml:space="preserve"> </v>
      </c>
      <c r="S918" s="82" t="str">
        <f t="shared" si="146"/>
        <v xml:space="preserve"> </v>
      </c>
      <c r="T918" s="84" t="str">
        <f t="shared" si="147"/>
        <v xml:space="preserve"> </v>
      </c>
      <c r="U918" s="77"/>
      <c r="V918" s="78"/>
      <c r="Z918" s="80"/>
      <c r="AA918" s="80"/>
      <c r="AB918" s="80"/>
    </row>
    <row r="919" spans="1:28" s="79" customFormat="1" ht="15" customHeight="1" x14ac:dyDescent="0.2">
      <c r="A919" s="46"/>
      <c r="B919" s="47"/>
      <c r="C919" s="48"/>
      <c r="D919" s="48"/>
      <c r="E919" s="58"/>
      <c r="F919" s="50"/>
      <c r="G919" s="94" t="str">
        <f t="shared" si="140"/>
        <v xml:space="preserve"> </v>
      </c>
      <c r="H919" s="88" t="str">
        <f t="shared" si="141"/>
        <v xml:space="preserve"> </v>
      </c>
      <c r="I919" s="90"/>
      <c r="J919" s="81"/>
      <c r="K919" s="51"/>
      <c r="L919" s="96" t="str">
        <f t="shared" si="148"/>
        <v xml:space="preserve"> </v>
      </c>
      <c r="M919" s="64" t="str">
        <f>IF(E919=0," ",IF(D919="Hayır",VLOOKUP(H919,Katsayı!$A$1:$B$197,2),IF(D919="Evet",VLOOKUP(H919,Katsayı!$A$199:$B$235,2),0)))</f>
        <v xml:space="preserve"> </v>
      </c>
      <c r="N919" s="82" t="str">
        <f t="shared" si="142"/>
        <v xml:space="preserve"> </v>
      </c>
      <c r="O919" s="83" t="str">
        <f t="shared" si="143"/>
        <v xml:space="preserve"> </v>
      </c>
      <c r="P919" s="83" t="str">
        <f t="shared" si="149"/>
        <v xml:space="preserve"> </v>
      </c>
      <c r="Q919" s="83" t="str">
        <f t="shared" si="144"/>
        <v xml:space="preserve"> </v>
      </c>
      <c r="R919" s="82" t="str">
        <f t="shared" si="145"/>
        <v xml:space="preserve"> </v>
      </c>
      <c r="S919" s="82" t="str">
        <f t="shared" si="146"/>
        <v xml:space="preserve"> </v>
      </c>
      <c r="T919" s="84" t="str">
        <f t="shared" si="147"/>
        <v xml:space="preserve"> </v>
      </c>
      <c r="U919" s="77"/>
      <c r="V919" s="78"/>
      <c r="Z919" s="80"/>
      <c r="AA919" s="80"/>
      <c r="AB919" s="80"/>
    </row>
    <row r="920" spans="1:28" s="79" customFormat="1" ht="15" customHeight="1" x14ac:dyDescent="0.2">
      <c r="A920" s="46"/>
      <c r="B920" s="47"/>
      <c r="C920" s="48"/>
      <c r="D920" s="48"/>
      <c r="E920" s="58"/>
      <c r="F920" s="49"/>
      <c r="G920" s="94" t="str">
        <f t="shared" si="140"/>
        <v xml:space="preserve"> </v>
      </c>
      <c r="H920" s="88" t="str">
        <f t="shared" si="141"/>
        <v xml:space="preserve"> </v>
      </c>
      <c r="I920" s="90"/>
      <c r="J920" s="81"/>
      <c r="K920" s="51"/>
      <c r="L920" s="96" t="str">
        <f t="shared" si="148"/>
        <v xml:space="preserve"> </v>
      </c>
      <c r="M920" s="64" t="str">
        <f>IF(E920=0," ",IF(D920="Hayır",VLOOKUP(H920,Katsayı!$A$1:$B$197,2),IF(D920="Evet",VLOOKUP(H920,Katsayı!$A$199:$B$235,2),0)))</f>
        <v xml:space="preserve"> </v>
      </c>
      <c r="N920" s="82" t="str">
        <f t="shared" si="142"/>
        <v xml:space="preserve"> </v>
      </c>
      <c r="O920" s="83" t="str">
        <f t="shared" si="143"/>
        <v xml:space="preserve"> </v>
      </c>
      <c r="P920" s="83" t="str">
        <f t="shared" si="149"/>
        <v xml:space="preserve"> </v>
      </c>
      <c r="Q920" s="83" t="str">
        <f t="shared" si="144"/>
        <v xml:space="preserve"> </v>
      </c>
      <c r="R920" s="82" t="str">
        <f t="shared" si="145"/>
        <v xml:space="preserve"> </v>
      </c>
      <c r="S920" s="82" t="str">
        <f t="shared" si="146"/>
        <v xml:space="preserve"> </v>
      </c>
      <c r="T920" s="84" t="str">
        <f t="shared" si="147"/>
        <v xml:space="preserve"> </v>
      </c>
      <c r="U920" s="77"/>
      <c r="V920" s="78"/>
      <c r="Z920" s="80"/>
      <c r="AA920" s="80"/>
      <c r="AB920" s="80"/>
    </row>
    <row r="921" spans="1:28" s="79" customFormat="1" ht="15" customHeight="1" x14ac:dyDescent="0.2">
      <c r="A921" s="46"/>
      <c r="B921" s="47"/>
      <c r="C921" s="48"/>
      <c r="D921" s="48"/>
      <c r="E921" s="58"/>
      <c r="F921" s="49"/>
      <c r="G921" s="94" t="str">
        <f t="shared" si="140"/>
        <v xml:space="preserve"> </v>
      </c>
      <c r="H921" s="88" t="str">
        <f t="shared" si="141"/>
        <v xml:space="preserve"> </v>
      </c>
      <c r="I921" s="90"/>
      <c r="J921" s="81"/>
      <c r="K921" s="51"/>
      <c r="L921" s="96" t="str">
        <f t="shared" si="148"/>
        <v xml:space="preserve"> </v>
      </c>
      <c r="M921" s="64" t="str">
        <f>IF(E921=0," ",IF(D921="Hayır",VLOOKUP(H921,Katsayı!$A$1:$B$197,2),IF(D921="Evet",VLOOKUP(H921,Katsayı!$A$199:$B$235,2),0)))</f>
        <v xml:space="preserve"> </v>
      </c>
      <c r="N921" s="82" t="str">
        <f t="shared" si="142"/>
        <v xml:space="preserve"> </v>
      </c>
      <c r="O921" s="83" t="str">
        <f t="shared" si="143"/>
        <v xml:space="preserve"> </v>
      </c>
      <c r="P921" s="83" t="str">
        <f t="shared" si="149"/>
        <v xml:space="preserve"> </v>
      </c>
      <c r="Q921" s="83" t="str">
        <f t="shared" si="144"/>
        <v xml:space="preserve"> </v>
      </c>
      <c r="R921" s="82" t="str">
        <f t="shared" si="145"/>
        <v xml:space="preserve"> </v>
      </c>
      <c r="S921" s="82" t="str">
        <f t="shared" si="146"/>
        <v xml:space="preserve"> </v>
      </c>
      <c r="T921" s="84" t="str">
        <f t="shared" si="147"/>
        <v xml:space="preserve"> </v>
      </c>
      <c r="U921" s="77"/>
      <c r="V921" s="78"/>
      <c r="Z921" s="80"/>
      <c r="AA921" s="80"/>
      <c r="AB921" s="80"/>
    </row>
    <row r="922" spans="1:28" s="79" customFormat="1" ht="15" customHeight="1" x14ac:dyDescent="0.2">
      <c r="A922" s="46"/>
      <c r="B922" s="85"/>
      <c r="C922" s="48"/>
      <c r="D922" s="48"/>
      <c r="E922" s="86"/>
      <c r="F922" s="49"/>
      <c r="G922" s="94" t="str">
        <f t="shared" si="140"/>
        <v xml:space="preserve"> </v>
      </c>
      <c r="H922" s="88" t="str">
        <f t="shared" si="141"/>
        <v xml:space="preserve"> </v>
      </c>
      <c r="I922" s="90"/>
      <c r="J922" s="87"/>
      <c r="K922" s="51"/>
      <c r="L922" s="96" t="str">
        <f t="shared" si="148"/>
        <v xml:space="preserve"> </v>
      </c>
      <c r="M922" s="64" t="str">
        <f>IF(E922=0," ",IF(D922="Hayır",VLOOKUP(H922,Katsayı!$A$1:$B$197,2),IF(D922="Evet",VLOOKUP(H922,Katsayı!$A$199:$B$235,2),0)))</f>
        <v xml:space="preserve"> </v>
      </c>
      <c r="N922" s="82" t="str">
        <f t="shared" si="142"/>
        <v xml:space="preserve"> </v>
      </c>
      <c r="O922" s="83" t="str">
        <f t="shared" si="143"/>
        <v xml:space="preserve"> </v>
      </c>
      <c r="P922" s="83" t="str">
        <f t="shared" si="149"/>
        <v xml:space="preserve"> </v>
      </c>
      <c r="Q922" s="83" t="str">
        <f t="shared" si="144"/>
        <v xml:space="preserve"> </v>
      </c>
      <c r="R922" s="82" t="str">
        <f t="shared" si="145"/>
        <v xml:space="preserve"> </v>
      </c>
      <c r="S922" s="82" t="str">
        <f t="shared" si="146"/>
        <v xml:space="preserve"> </v>
      </c>
      <c r="T922" s="84" t="str">
        <f t="shared" si="147"/>
        <v xml:space="preserve"> </v>
      </c>
      <c r="U922" s="77"/>
      <c r="V922" s="78"/>
      <c r="Z922" s="80"/>
      <c r="AA922" s="80"/>
      <c r="AB922" s="80"/>
    </row>
    <row r="923" spans="1:28" s="79" customFormat="1" ht="15" customHeight="1" x14ac:dyDescent="0.2">
      <c r="A923" s="46"/>
      <c r="B923" s="85"/>
      <c r="C923" s="48"/>
      <c r="D923" s="48"/>
      <c r="E923" s="86"/>
      <c r="F923" s="49"/>
      <c r="G923" s="94" t="str">
        <f t="shared" si="140"/>
        <v xml:space="preserve"> </v>
      </c>
      <c r="H923" s="88" t="str">
        <f t="shared" si="141"/>
        <v xml:space="preserve"> </v>
      </c>
      <c r="I923" s="90"/>
      <c r="J923" s="87"/>
      <c r="K923" s="51"/>
      <c r="L923" s="96" t="str">
        <f t="shared" si="148"/>
        <v xml:space="preserve"> </v>
      </c>
      <c r="M923" s="64" t="str">
        <f>IF(E923=0," ",IF(D923="Hayır",VLOOKUP(H923,Katsayı!$A$1:$B$197,2),IF(D923="Evet",VLOOKUP(H923,Katsayı!$A$199:$B$235,2),0)))</f>
        <v xml:space="preserve"> </v>
      </c>
      <c r="N923" s="82" t="str">
        <f t="shared" si="142"/>
        <v xml:space="preserve"> </v>
      </c>
      <c r="O923" s="83" t="str">
        <f t="shared" si="143"/>
        <v xml:space="preserve"> </v>
      </c>
      <c r="P923" s="83" t="str">
        <f t="shared" si="149"/>
        <v xml:space="preserve"> </v>
      </c>
      <c r="Q923" s="83" t="str">
        <f t="shared" si="144"/>
        <v xml:space="preserve"> </v>
      </c>
      <c r="R923" s="82" t="str">
        <f t="shared" si="145"/>
        <v xml:space="preserve"> </v>
      </c>
      <c r="S923" s="82" t="str">
        <f t="shared" si="146"/>
        <v xml:space="preserve"> </v>
      </c>
      <c r="T923" s="84" t="str">
        <f t="shared" si="147"/>
        <v xml:space="preserve"> </v>
      </c>
      <c r="U923" s="77"/>
      <c r="V923" s="78"/>
      <c r="Z923" s="80"/>
      <c r="AA923" s="80"/>
      <c r="AB923" s="80"/>
    </row>
    <row r="924" spans="1:28" s="79" customFormat="1" ht="15" customHeight="1" x14ac:dyDescent="0.2">
      <c r="A924" s="46"/>
      <c r="B924" s="85"/>
      <c r="C924" s="48"/>
      <c r="D924" s="48"/>
      <c r="E924" s="86"/>
      <c r="F924" s="49"/>
      <c r="G924" s="94" t="str">
        <f t="shared" si="140"/>
        <v xml:space="preserve"> </v>
      </c>
      <c r="H924" s="88" t="str">
        <f t="shared" si="141"/>
        <v xml:space="preserve"> </v>
      </c>
      <c r="I924" s="90"/>
      <c r="J924" s="87"/>
      <c r="K924" s="51"/>
      <c r="L924" s="96" t="str">
        <f t="shared" si="148"/>
        <v xml:space="preserve"> </v>
      </c>
      <c r="M924" s="64" t="str">
        <f>IF(E924=0," ",IF(D924="Hayır",VLOOKUP(H924,Katsayı!$A$1:$B$197,2),IF(D924="Evet",VLOOKUP(H924,Katsayı!$A$199:$B$235,2),0)))</f>
        <v xml:space="preserve"> </v>
      </c>
      <c r="N924" s="82" t="str">
        <f t="shared" si="142"/>
        <v xml:space="preserve"> </v>
      </c>
      <c r="O924" s="83" t="str">
        <f t="shared" si="143"/>
        <v xml:space="preserve"> </v>
      </c>
      <c r="P924" s="83" t="str">
        <f t="shared" si="149"/>
        <v xml:space="preserve"> </v>
      </c>
      <c r="Q924" s="83" t="str">
        <f t="shared" si="144"/>
        <v xml:space="preserve"> </v>
      </c>
      <c r="R924" s="82" t="str">
        <f t="shared" si="145"/>
        <v xml:space="preserve"> </v>
      </c>
      <c r="S924" s="82" t="str">
        <f t="shared" si="146"/>
        <v xml:space="preserve"> </v>
      </c>
      <c r="T924" s="84" t="str">
        <f t="shared" si="147"/>
        <v xml:space="preserve"> </v>
      </c>
      <c r="U924" s="77"/>
      <c r="V924" s="78"/>
      <c r="Z924" s="80"/>
      <c r="AA924" s="80"/>
      <c r="AB924" s="80"/>
    </row>
    <row r="925" spans="1:28" s="79" customFormat="1" ht="15" customHeight="1" x14ac:dyDescent="0.2">
      <c r="A925" s="46"/>
      <c r="B925" s="85"/>
      <c r="C925" s="48"/>
      <c r="D925" s="48"/>
      <c r="E925" s="86"/>
      <c r="F925" s="49"/>
      <c r="G925" s="94" t="str">
        <f t="shared" si="140"/>
        <v xml:space="preserve"> </v>
      </c>
      <c r="H925" s="88" t="str">
        <f t="shared" si="141"/>
        <v xml:space="preserve"> </v>
      </c>
      <c r="I925" s="90"/>
      <c r="J925" s="87"/>
      <c r="K925" s="51"/>
      <c r="L925" s="96" t="str">
        <f t="shared" si="148"/>
        <v xml:space="preserve"> </v>
      </c>
      <c r="M925" s="64" t="str">
        <f>IF(E925=0," ",IF(D925="Hayır",VLOOKUP(H925,Katsayı!$A$1:$B$197,2),IF(D925="Evet",VLOOKUP(H925,Katsayı!$A$199:$B$235,2),0)))</f>
        <v xml:space="preserve"> </v>
      </c>
      <c r="N925" s="82" t="str">
        <f t="shared" si="142"/>
        <v xml:space="preserve"> </v>
      </c>
      <c r="O925" s="83" t="str">
        <f t="shared" si="143"/>
        <v xml:space="preserve"> </v>
      </c>
      <c r="P925" s="83" t="str">
        <f t="shared" si="149"/>
        <v xml:space="preserve"> </v>
      </c>
      <c r="Q925" s="83" t="str">
        <f t="shared" si="144"/>
        <v xml:space="preserve"> </v>
      </c>
      <c r="R925" s="82" t="str">
        <f t="shared" si="145"/>
        <v xml:space="preserve"> </v>
      </c>
      <c r="S925" s="82" t="str">
        <f t="shared" si="146"/>
        <v xml:space="preserve"> </v>
      </c>
      <c r="T925" s="84" t="str">
        <f t="shared" si="147"/>
        <v xml:space="preserve"> </v>
      </c>
      <c r="U925" s="77"/>
      <c r="V925" s="78"/>
      <c r="Z925" s="80"/>
      <c r="AA925" s="80"/>
      <c r="AB925" s="80"/>
    </row>
    <row r="926" spans="1:28" s="79" customFormat="1" ht="15" customHeight="1" x14ac:dyDescent="0.2">
      <c r="A926" s="46"/>
      <c r="B926" s="85"/>
      <c r="C926" s="48"/>
      <c r="D926" s="48"/>
      <c r="E926" s="86"/>
      <c r="F926" s="49"/>
      <c r="G926" s="94" t="str">
        <f t="shared" si="140"/>
        <v xml:space="preserve"> </v>
      </c>
      <c r="H926" s="88" t="str">
        <f t="shared" si="141"/>
        <v xml:space="preserve"> </v>
      </c>
      <c r="I926" s="90"/>
      <c r="J926" s="87"/>
      <c r="K926" s="51"/>
      <c r="L926" s="96" t="str">
        <f t="shared" si="148"/>
        <v xml:space="preserve"> </v>
      </c>
      <c r="M926" s="64" t="str">
        <f>IF(E926=0," ",IF(D926="Hayır",VLOOKUP(H926,Katsayı!$A$1:$B$197,2),IF(D926="Evet",VLOOKUP(H926,Katsayı!$A$199:$B$235,2),0)))</f>
        <v xml:space="preserve"> </v>
      </c>
      <c r="N926" s="82" t="str">
        <f t="shared" si="142"/>
        <v xml:space="preserve"> </v>
      </c>
      <c r="O926" s="83" t="str">
        <f t="shared" si="143"/>
        <v xml:space="preserve"> </v>
      </c>
      <c r="P926" s="83" t="str">
        <f t="shared" si="149"/>
        <v xml:space="preserve"> </v>
      </c>
      <c r="Q926" s="83" t="str">
        <f t="shared" si="144"/>
        <v xml:space="preserve"> </v>
      </c>
      <c r="R926" s="82" t="str">
        <f t="shared" si="145"/>
        <v xml:space="preserve"> </v>
      </c>
      <c r="S926" s="82" t="str">
        <f t="shared" si="146"/>
        <v xml:space="preserve"> </v>
      </c>
      <c r="T926" s="84" t="str">
        <f t="shared" si="147"/>
        <v xml:space="preserve"> </v>
      </c>
      <c r="U926" s="77"/>
      <c r="V926" s="78"/>
      <c r="Z926" s="80"/>
      <c r="AA926" s="80"/>
      <c r="AB926" s="80"/>
    </row>
    <row r="927" spans="1:28" s="79" customFormat="1" ht="15" customHeight="1" x14ac:dyDescent="0.2">
      <c r="A927" s="46"/>
      <c r="B927" s="85"/>
      <c r="C927" s="48"/>
      <c r="D927" s="48"/>
      <c r="E927" s="86"/>
      <c r="F927" s="49"/>
      <c r="G927" s="94" t="str">
        <f t="shared" si="140"/>
        <v xml:space="preserve"> </v>
      </c>
      <c r="H927" s="88" t="str">
        <f t="shared" si="141"/>
        <v xml:space="preserve"> </v>
      </c>
      <c r="I927" s="90"/>
      <c r="J927" s="87"/>
      <c r="K927" s="51"/>
      <c r="L927" s="96" t="str">
        <f t="shared" si="148"/>
        <v xml:space="preserve"> </v>
      </c>
      <c r="M927" s="64" t="str">
        <f>IF(E927=0," ",IF(D927="Hayır",VLOOKUP(H927,Katsayı!$A$1:$B$197,2),IF(D927="Evet",VLOOKUP(H927,Katsayı!$A$199:$B$235,2),0)))</f>
        <v xml:space="preserve"> </v>
      </c>
      <c r="N927" s="82" t="str">
        <f t="shared" si="142"/>
        <v xml:space="preserve"> </v>
      </c>
      <c r="O927" s="83" t="str">
        <f t="shared" si="143"/>
        <v xml:space="preserve"> </v>
      </c>
      <c r="P927" s="83" t="str">
        <f t="shared" si="149"/>
        <v xml:space="preserve"> </v>
      </c>
      <c r="Q927" s="83" t="str">
        <f t="shared" si="144"/>
        <v xml:space="preserve"> </v>
      </c>
      <c r="R927" s="82" t="str">
        <f t="shared" si="145"/>
        <v xml:space="preserve"> </v>
      </c>
      <c r="S927" s="82" t="str">
        <f t="shared" si="146"/>
        <v xml:space="preserve"> </v>
      </c>
      <c r="T927" s="84" t="str">
        <f t="shared" si="147"/>
        <v xml:space="preserve"> </v>
      </c>
      <c r="U927" s="77"/>
      <c r="V927" s="78"/>
      <c r="Z927" s="80"/>
      <c r="AA927" s="80"/>
      <c r="AB927" s="80"/>
    </row>
    <row r="928" spans="1:28" s="79" customFormat="1" ht="15" customHeight="1" x14ac:dyDescent="0.2">
      <c r="A928" s="46"/>
      <c r="B928" s="47"/>
      <c r="C928" s="48"/>
      <c r="D928" s="48"/>
      <c r="E928" s="58"/>
      <c r="F928" s="49"/>
      <c r="G928" s="94" t="str">
        <f t="shared" si="140"/>
        <v xml:space="preserve"> </v>
      </c>
      <c r="H928" s="88" t="str">
        <f t="shared" si="141"/>
        <v xml:space="preserve"> </v>
      </c>
      <c r="I928" s="90"/>
      <c r="J928" s="81"/>
      <c r="K928" s="51"/>
      <c r="L928" s="96" t="str">
        <f t="shared" si="148"/>
        <v xml:space="preserve"> </v>
      </c>
      <c r="M928" s="64" t="str">
        <f>IF(E928=0," ",IF(D928="Hayır",VLOOKUP(H928,Katsayı!$A$1:$B$197,2),IF(D928="Evet",VLOOKUP(H928,Katsayı!$A$199:$B$235,2),0)))</f>
        <v xml:space="preserve"> </v>
      </c>
      <c r="N928" s="82" t="str">
        <f t="shared" si="142"/>
        <v xml:space="preserve"> </v>
      </c>
      <c r="O928" s="83" t="str">
        <f t="shared" si="143"/>
        <v xml:space="preserve"> </v>
      </c>
      <c r="P928" s="83" t="str">
        <f t="shared" si="149"/>
        <v xml:space="preserve"> </v>
      </c>
      <c r="Q928" s="83" t="str">
        <f t="shared" si="144"/>
        <v xml:space="preserve"> </v>
      </c>
      <c r="R928" s="82" t="str">
        <f t="shared" si="145"/>
        <v xml:space="preserve"> </v>
      </c>
      <c r="S928" s="82" t="str">
        <f t="shared" si="146"/>
        <v xml:space="preserve"> </v>
      </c>
      <c r="T928" s="84" t="str">
        <f t="shared" si="147"/>
        <v xml:space="preserve"> </v>
      </c>
      <c r="U928" s="77"/>
      <c r="V928" s="78"/>
      <c r="Z928" s="80"/>
      <c r="AA928" s="80"/>
      <c r="AB928" s="80"/>
    </row>
    <row r="929" spans="1:28" s="79" customFormat="1" ht="15" customHeight="1" x14ac:dyDescent="0.2">
      <c r="A929" s="46"/>
      <c r="B929" s="47"/>
      <c r="C929" s="48"/>
      <c r="D929" s="48"/>
      <c r="E929" s="58"/>
      <c r="F929" s="49"/>
      <c r="G929" s="94" t="str">
        <f t="shared" si="140"/>
        <v xml:space="preserve"> </v>
      </c>
      <c r="H929" s="88" t="str">
        <f t="shared" si="141"/>
        <v xml:space="preserve"> </v>
      </c>
      <c r="I929" s="90"/>
      <c r="J929" s="81"/>
      <c r="K929" s="51"/>
      <c r="L929" s="96" t="str">
        <f t="shared" si="148"/>
        <v xml:space="preserve"> </v>
      </c>
      <c r="M929" s="64" t="str">
        <f>IF(E929=0," ",IF(D929="Hayır",VLOOKUP(H929,Katsayı!$A$1:$B$197,2),IF(D929="Evet",VLOOKUP(H929,Katsayı!$A$199:$B$235,2),0)))</f>
        <v xml:space="preserve"> </v>
      </c>
      <c r="N929" s="82" t="str">
        <f t="shared" si="142"/>
        <v xml:space="preserve"> </v>
      </c>
      <c r="O929" s="83" t="str">
        <f t="shared" si="143"/>
        <v xml:space="preserve"> </v>
      </c>
      <c r="P929" s="83" t="str">
        <f t="shared" si="149"/>
        <v xml:space="preserve"> </v>
      </c>
      <c r="Q929" s="83" t="str">
        <f t="shared" si="144"/>
        <v xml:space="preserve"> </v>
      </c>
      <c r="R929" s="82" t="str">
        <f t="shared" si="145"/>
        <v xml:space="preserve"> </v>
      </c>
      <c r="S929" s="82" t="str">
        <f t="shared" si="146"/>
        <v xml:space="preserve"> </v>
      </c>
      <c r="T929" s="84" t="str">
        <f t="shared" si="147"/>
        <v xml:space="preserve"> </v>
      </c>
      <c r="U929" s="77"/>
      <c r="V929" s="78"/>
      <c r="Z929" s="80"/>
      <c r="AA929" s="80"/>
      <c r="AB929" s="80"/>
    </row>
    <row r="930" spans="1:28" s="79" customFormat="1" ht="15" customHeight="1" x14ac:dyDescent="0.2">
      <c r="A930" s="46"/>
      <c r="B930" s="47"/>
      <c r="C930" s="48"/>
      <c r="D930" s="48"/>
      <c r="E930" s="58"/>
      <c r="F930" s="49"/>
      <c r="G930" s="94" t="str">
        <f t="shared" si="140"/>
        <v xml:space="preserve"> </v>
      </c>
      <c r="H930" s="88" t="str">
        <f t="shared" si="141"/>
        <v xml:space="preserve"> </v>
      </c>
      <c r="I930" s="90"/>
      <c r="J930" s="81"/>
      <c r="K930" s="51"/>
      <c r="L930" s="96" t="str">
        <f t="shared" si="148"/>
        <v xml:space="preserve"> </v>
      </c>
      <c r="M930" s="64" t="str">
        <f>IF(E930=0," ",IF(D930="Hayır",VLOOKUP(H930,Katsayı!$A$1:$B$197,2),IF(D930="Evet",VLOOKUP(H930,Katsayı!$A$199:$B$235,2),0)))</f>
        <v xml:space="preserve"> </v>
      </c>
      <c r="N930" s="82" t="str">
        <f t="shared" si="142"/>
        <v xml:space="preserve"> </v>
      </c>
      <c r="O930" s="83" t="str">
        <f t="shared" si="143"/>
        <v xml:space="preserve"> </v>
      </c>
      <c r="P930" s="83" t="str">
        <f t="shared" si="149"/>
        <v xml:space="preserve"> </v>
      </c>
      <c r="Q930" s="83" t="str">
        <f t="shared" si="144"/>
        <v xml:space="preserve"> </v>
      </c>
      <c r="R930" s="82" t="str">
        <f t="shared" si="145"/>
        <v xml:space="preserve"> </v>
      </c>
      <c r="S930" s="82" t="str">
        <f t="shared" si="146"/>
        <v xml:space="preserve"> </v>
      </c>
      <c r="T930" s="84" t="str">
        <f t="shared" si="147"/>
        <v xml:space="preserve"> </v>
      </c>
      <c r="U930" s="77"/>
      <c r="V930" s="78"/>
      <c r="Z930" s="80"/>
      <c r="AA930" s="80"/>
      <c r="AB930" s="80"/>
    </row>
    <row r="931" spans="1:28" s="79" customFormat="1" ht="15" customHeight="1" x14ac:dyDescent="0.2">
      <c r="A931" s="46"/>
      <c r="B931" s="47"/>
      <c r="C931" s="48"/>
      <c r="D931" s="48"/>
      <c r="E931" s="58"/>
      <c r="F931" s="49"/>
      <c r="G931" s="94" t="str">
        <f t="shared" si="140"/>
        <v xml:space="preserve"> </v>
      </c>
      <c r="H931" s="88" t="str">
        <f t="shared" si="141"/>
        <v xml:space="preserve"> </v>
      </c>
      <c r="I931" s="90"/>
      <c r="J931" s="81"/>
      <c r="K931" s="51"/>
      <c r="L931" s="96" t="str">
        <f t="shared" si="148"/>
        <v xml:space="preserve"> </v>
      </c>
      <c r="M931" s="64" t="str">
        <f>IF(E931=0," ",IF(D931="Hayır",VLOOKUP(H931,Katsayı!$A$1:$B$197,2),IF(D931="Evet",VLOOKUP(H931,Katsayı!$A$199:$B$235,2),0)))</f>
        <v xml:space="preserve"> </v>
      </c>
      <c r="N931" s="82" t="str">
        <f t="shared" si="142"/>
        <v xml:space="preserve"> </v>
      </c>
      <c r="O931" s="83" t="str">
        <f t="shared" si="143"/>
        <v xml:space="preserve"> </v>
      </c>
      <c r="P931" s="83" t="str">
        <f t="shared" si="149"/>
        <v xml:space="preserve"> </v>
      </c>
      <c r="Q931" s="83" t="str">
        <f t="shared" si="144"/>
        <v xml:space="preserve"> </v>
      </c>
      <c r="R931" s="82" t="str">
        <f t="shared" si="145"/>
        <v xml:space="preserve"> </v>
      </c>
      <c r="S931" s="82" t="str">
        <f t="shared" si="146"/>
        <v xml:space="preserve"> </v>
      </c>
      <c r="T931" s="84" t="str">
        <f t="shared" si="147"/>
        <v xml:space="preserve"> </v>
      </c>
      <c r="U931" s="77"/>
      <c r="V931" s="78"/>
      <c r="Z931" s="80"/>
      <c r="AA931" s="80"/>
      <c r="AB931" s="80"/>
    </row>
    <row r="932" spans="1:28" s="79" customFormat="1" ht="15" customHeight="1" x14ac:dyDescent="0.2">
      <c r="A932" s="46"/>
      <c r="B932" s="47"/>
      <c r="C932" s="48"/>
      <c r="D932" s="48"/>
      <c r="E932" s="58"/>
      <c r="F932" s="49"/>
      <c r="G932" s="94" t="str">
        <f t="shared" si="140"/>
        <v xml:space="preserve"> </v>
      </c>
      <c r="H932" s="88" t="str">
        <f t="shared" si="141"/>
        <v xml:space="preserve"> </v>
      </c>
      <c r="I932" s="90"/>
      <c r="J932" s="81"/>
      <c r="K932" s="51"/>
      <c r="L932" s="96" t="str">
        <f t="shared" si="148"/>
        <v xml:space="preserve"> </v>
      </c>
      <c r="M932" s="64" t="str">
        <f>IF(E932=0," ",IF(D932="Hayır",VLOOKUP(H932,Katsayı!$A$1:$B$197,2),IF(D932="Evet",VLOOKUP(H932,Katsayı!$A$199:$B$235,2),0)))</f>
        <v xml:space="preserve"> </v>
      </c>
      <c r="N932" s="82" t="str">
        <f t="shared" si="142"/>
        <v xml:space="preserve"> </v>
      </c>
      <c r="O932" s="83" t="str">
        <f t="shared" si="143"/>
        <v xml:space="preserve"> </v>
      </c>
      <c r="P932" s="83" t="str">
        <f t="shared" si="149"/>
        <v xml:space="preserve"> </v>
      </c>
      <c r="Q932" s="83" t="str">
        <f t="shared" si="144"/>
        <v xml:space="preserve"> </v>
      </c>
      <c r="R932" s="82" t="str">
        <f t="shared" si="145"/>
        <v xml:space="preserve"> </v>
      </c>
      <c r="S932" s="82" t="str">
        <f t="shared" si="146"/>
        <v xml:space="preserve"> </v>
      </c>
      <c r="T932" s="84" t="str">
        <f t="shared" si="147"/>
        <v xml:space="preserve"> </v>
      </c>
      <c r="U932" s="77"/>
      <c r="V932" s="78"/>
      <c r="Z932" s="80"/>
      <c r="AA932" s="80"/>
      <c r="AB932" s="80"/>
    </row>
    <row r="933" spans="1:28" s="79" customFormat="1" ht="15" customHeight="1" x14ac:dyDescent="0.2">
      <c r="A933" s="46"/>
      <c r="B933" s="47"/>
      <c r="C933" s="48"/>
      <c r="D933" s="48"/>
      <c r="E933" s="58"/>
      <c r="F933" s="49"/>
      <c r="G933" s="94" t="str">
        <f t="shared" si="140"/>
        <v xml:space="preserve"> </v>
      </c>
      <c r="H933" s="88" t="str">
        <f t="shared" si="141"/>
        <v xml:space="preserve"> </v>
      </c>
      <c r="I933" s="90"/>
      <c r="J933" s="81"/>
      <c r="K933" s="51"/>
      <c r="L933" s="96" t="str">
        <f t="shared" si="148"/>
        <v xml:space="preserve"> </v>
      </c>
      <c r="M933" s="64" t="str">
        <f>IF(E933=0," ",IF(D933="Hayır",VLOOKUP(H933,Katsayı!$A$1:$B$197,2),IF(D933="Evet",VLOOKUP(H933,Katsayı!$A$199:$B$235,2),0)))</f>
        <v xml:space="preserve"> </v>
      </c>
      <c r="N933" s="82" t="str">
        <f t="shared" si="142"/>
        <v xml:space="preserve"> </v>
      </c>
      <c r="O933" s="83" t="str">
        <f t="shared" si="143"/>
        <v xml:space="preserve"> </v>
      </c>
      <c r="P933" s="83" t="str">
        <f t="shared" si="149"/>
        <v xml:space="preserve"> </v>
      </c>
      <c r="Q933" s="83" t="str">
        <f t="shared" si="144"/>
        <v xml:space="preserve"> </v>
      </c>
      <c r="R933" s="82" t="str">
        <f t="shared" si="145"/>
        <v xml:space="preserve"> </v>
      </c>
      <c r="S933" s="82" t="str">
        <f t="shared" si="146"/>
        <v xml:space="preserve"> </v>
      </c>
      <c r="T933" s="84" t="str">
        <f t="shared" si="147"/>
        <v xml:space="preserve"> </v>
      </c>
      <c r="U933" s="77"/>
      <c r="V933" s="78"/>
      <c r="Z933" s="80"/>
      <c r="AA933" s="80"/>
      <c r="AB933" s="80"/>
    </row>
    <row r="934" spans="1:28" s="79" customFormat="1" ht="15" customHeight="1" x14ac:dyDescent="0.2">
      <c r="A934" s="46"/>
      <c r="B934" s="47"/>
      <c r="C934" s="48"/>
      <c r="D934" s="48"/>
      <c r="E934" s="58"/>
      <c r="F934" s="50"/>
      <c r="G934" s="94" t="str">
        <f t="shared" si="140"/>
        <v xml:space="preserve"> </v>
      </c>
      <c r="H934" s="88" t="str">
        <f t="shared" si="141"/>
        <v xml:space="preserve"> </v>
      </c>
      <c r="I934" s="90"/>
      <c r="J934" s="81"/>
      <c r="K934" s="51"/>
      <c r="L934" s="96" t="str">
        <f t="shared" si="148"/>
        <v xml:space="preserve"> </v>
      </c>
      <c r="M934" s="64" t="str">
        <f>IF(E934=0," ",IF(D934="Hayır",VLOOKUP(H934,Katsayı!$A$1:$B$197,2),IF(D934="Evet",VLOOKUP(H934,Katsayı!$A$199:$B$235,2),0)))</f>
        <v xml:space="preserve"> </v>
      </c>
      <c r="N934" s="82" t="str">
        <f t="shared" si="142"/>
        <v xml:space="preserve"> </v>
      </c>
      <c r="O934" s="83" t="str">
        <f t="shared" si="143"/>
        <v xml:space="preserve"> </v>
      </c>
      <c r="P934" s="83" t="str">
        <f t="shared" si="149"/>
        <v xml:space="preserve"> </v>
      </c>
      <c r="Q934" s="83" t="str">
        <f t="shared" si="144"/>
        <v xml:space="preserve"> </v>
      </c>
      <c r="R934" s="82" t="str">
        <f t="shared" si="145"/>
        <v xml:space="preserve"> </v>
      </c>
      <c r="S934" s="82" t="str">
        <f t="shared" si="146"/>
        <v xml:space="preserve"> </v>
      </c>
      <c r="T934" s="84" t="str">
        <f t="shared" si="147"/>
        <v xml:space="preserve"> </v>
      </c>
      <c r="U934" s="77"/>
      <c r="V934" s="78"/>
      <c r="Z934" s="80"/>
      <c r="AA934" s="80"/>
      <c r="AB934" s="80"/>
    </row>
    <row r="935" spans="1:28" s="79" customFormat="1" ht="15" customHeight="1" x14ac:dyDescent="0.2">
      <c r="A935" s="46"/>
      <c r="B935" s="47"/>
      <c r="C935" s="48"/>
      <c r="D935" s="48"/>
      <c r="E935" s="58"/>
      <c r="F935" s="50"/>
      <c r="G935" s="94" t="str">
        <f t="shared" si="140"/>
        <v xml:space="preserve"> </v>
      </c>
      <c r="H935" s="88" t="str">
        <f t="shared" si="141"/>
        <v xml:space="preserve"> </v>
      </c>
      <c r="I935" s="90"/>
      <c r="J935" s="81"/>
      <c r="K935" s="51"/>
      <c r="L935" s="96" t="str">
        <f t="shared" si="148"/>
        <v xml:space="preserve"> </v>
      </c>
      <c r="M935" s="64" t="str">
        <f>IF(E935=0," ",IF(D935="Hayır",VLOOKUP(H935,Katsayı!$A$1:$B$197,2),IF(D935="Evet",VLOOKUP(H935,Katsayı!$A$199:$B$235,2),0)))</f>
        <v xml:space="preserve"> </v>
      </c>
      <c r="N935" s="82" t="str">
        <f t="shared" si="142"/>
        <v xml:space="preserve"> </v>
      </c>
      <c r="O935" s="83" t="str">
        <f t="shared" si="143"/>
        <v xml:space="preserve"> </v>
      </c>
      <c r="P935" s="83" t="str">
        <f t="shared" si="149"/>
        <v xml:space="preserve"> </v>
      </c>
      <c r="Q935" s="83" t="str">
        <f t="shared" si="144"/>
        <v xml:space="preserve"> </v>
      </c>
      <c r="R935" s="82" t="str">
        <f t="shared" si="145"/>
        <v xml:space="preserve"> </v>
      </c>
      <c r="S935" s="82" t="str">
        <f t="shared" si="146"/>
        <v xml:space="preserve"> </v>
      </c>
      <c r="T935" s="84" t="str">
        <f t="shared" si="147"/>
        <v xml:space="preserve"> </v>
      </c>
      <c r="U935" s="77"/>
      <c r="V935" s="78"/>
      <c r="Z935" s="80"/>
      <c r="AA935" s="80"/>
      <c r="AB935" s="80"/>
    </row>
    <row r="936" spans="1:28" s="79" customFormat="1" ht="15" customHeight="1" x14ac:dyDescent="0.2">
      <c r="A936" s="46"/>
      <c r="B936" s="47"/>
      <c r="C936" s="48"/>
      <c r="D936" s="48"/>
      <c r="E936" s="58"/>
      <c r="F936" s="50"/>
      <c r="G936" s="94" t="str">
        <f t="shared" si="140"/>
        <v xml:space="preserve"> </v>
      </c>
      <c r="H936" s="88" t="str">
        <f t="shared" si="141"/>
        <v xml:space="preserve"> </v>
      </c>
      <c r="I936" s="90"/>
      <c r="J936" s="81"/>
      <c r="K936" s="51"/>
      <c r="L936" s="96" t="str">
        <f t="shared" si="148"/>
        <v xml:space="preserve"> </v>
      </c>
      <c r="M936" s="64" t="str">
        <f>IF(E936=0," ",IF(D936="Hayır",VLOOKUP(H936,Katsayı!$A$1:$B$197,2),IF(D936="Evet",VLOOKUP(H936,Katsayı!$A$199:$B$235,2),0)))</f>
        <v xml:space="preserve"> </v>
      </c>
      <c r="N936" s="82" t="str">
        <f t="shared" si="142"/>
        <v xml:space="preserve"> </v>
      </c>
      <c r="O936" s="83" t="str">
        <f t="shared" si="143"/>
        <v xml:space="preserve"> </v>
      </c>
      <c r="P936" s="83" t="str">
        <f t="shared" si="149"/>
        <v xml:space="preserve"> </v>
      </c>
      <c r="Q936" s="83" t="str">
        <f t="shared" si="144"/>
        <v xml:space="preserve"> </v>
      </c>
      <c r="R936" s="82" t="str">
        <f t="shared" si="145"/>
        <v xml:space="preserve"> </v>
      </c>
      <c r="S936" s="82" t="str">
        <f t="shared" si="146"/>
        <v xml:space="preserve"> </v>
      </c>
      <c r="T936" s="84" t="str">
        <f t="shared" si="147"/>
        <v xml:space="preserve"> </v>
      </c>
      <c r="U936" s="77"/>
      <c r="V936" s="78"/>
      <c r="Z936" s="80"/>
      <c r="AA936" s="80"/>
      <c r="AB936" s="80"/>
    </row>
    <row r="937" spans="1:28" s="79" customFormat="1" ht="15" customHeight="1" x14ac:dyDescent="0.2">
      <c r="A937" s="46"/>
      <c r="B937" s="47"/>
      <c r="C937" s="48"/>
      <c r="D937" s="48"/>
      <c r="E937" s="58"/>
      <c r="F937" s="50"/>
      <c r="G937" s="94" t="str">
        <f t="shared" si="140"/>
        <v xml:space="preserve"> </v>
      </c>
      <c r="H937" s="88" t="str">
        <f t="shared" si="141"/>
        <v xml:space="preserve"> </v>
      </c>
      <c r="I937" s="90"/>
      <c r="J937" s="81"/>
      <c r="K937" s="51"/>
      <c r="L937" s="96" t="str">
        <f t="shared" si="148"/>
        <v xml:space="preserve"> </v>
      </c>
      <c r="M937" s="64" t="str">
        <f>IF(E937=0," ",IF(D937="Hayır",VLOOKUP(H937,Katsayı!$A$1:$B$197,2),IF(D937="Evet",VLOOKUP(H937,Katsayı!$A$199:$B$235,2),0)))</f>
        <v xml:space="preserve"> </v>
      </c>
      <c r="N937" s="82" t="str">
        <f t="shared" si="142"/>
        <v xml:space="preserve"> </v>
      </c>
      <c r="O937" s="83" t="str">
        <f t="shared" si="143"/>
        <v xml:space="preserve"> </v>
      </c>
      <c r="P937" s="83" t="str">
        <f t="shared" si="149"/>
        <v xml:space="preserve"> </v>
      </c>
      <c r="Q937" s="83" t="str">
        <f t="shared" si="144"/>
        <v xml:space="preserve"> </v>
      </c>
      <c r="R937" s="82" t="str">
        <f t="shared" si="145"/>
        <v xml:space="preserve"> </v>
      </c>
      <c r="S937" s="82" t="str">
        <f t="shared" si="146"/>
        <v xml:space="preserve"> </v>
      </c>
      <c r="T937" s="84" t="str">
        <f t="shared" si="147"/>
        <v xml:space="preserve"> </v>
      </c>
      <c r="U937" s="77"/>
      <c r="V937" s="78"/>
      <c r="Z937" s="80"/>
      <c r="AA937" s="80"/>
      <c r="AB937" s="80"/>
    </row>
    <row r="938" spans="1:28" s="79" customFormat="1" ht="15" customHeight="1" x14ac:dyDescent="0.2">
      <c r="A938" s="46"/>
      <c r="B938" s="47"/>
      <c r="C938" s="48"/>
      <c r="D938" s="48"/>
      <c r="E938" s="58"/>
      <c r="F938" s="50"/>
      <c r="G938" s="94" t="str">
        <f t="shared" si="140"/>
        <v xml:space="preserve"> </v>
      </c>
      <c r="H938" s="88" t="str">
        <f t="shared" si="141"/>
        <v xml:space="preserve"> </v>
      </c>
      <c r="I938" s="90"/>
      <c r="J938" s="81"/>
      <c r="K938" s="51"/>
      <c r="L938" s="96" t="str">
        <f t="shared" si="148"/>
        <v xml:space="preserve"> </v>
      </c>
      <c r="M938" s="64" t="str">
        <f>IF(E938=0," ",IF(D938="Hayır",VLOOKUP(H938,Katsayı!$A$1:$B$197,2),IF(D938="Evet",VLOOKUP(H938,Katsayı!$A$199:$B$235,2),0)))</f>
        <v xml:space="preserve"> </v>
      </c>
      <c r="N938" s="82" t="str">
        <f t="shared" si="142"/>
        <v xml:space="preserve"> </v>
      </c>
      <c r="O938" s="83" t="str">
        <f t="shared" si="143"/>
        <v xml:space="preserve"> </v>
      </c>
      <c r="P938" s="83" t="str">
        <f t="shared" si="149"/>
        <v xml:space="preserve"> </v>
      </c>
      <c r="Q938" s="83" t="str">
        <f t="shared" si="144"/>
        <v xml:space="preserve"> </v>
      </c>
      <c r="R938" s="82" t="str">
        <f t="shared" si="145"/>
        <v xml:space="preserve"> </v>
      </c>
      <c r="S938" s="82" t="str">
        <f t="shared" si="146"/>
        <v xml:space="preserve"> </v>
      </c>
      <c r="T938" s="84" t="str">
        <f t="shared" si="147"/>
        <v xml:space="preserve"> </v>
      </c>
      <c r="U938" s="77"/>
      <c r="V938" s="78"/>
      <c r="Z938" s="80"/>
      <c r="AA938" s="80"/>
      <c r="AB938" s="80"/>
    </row>
    <row r="939" spans="1:28" s="79" customFormat="1" ht="15" customHeight="1" x14ac:dyDescent="0.2">
      <c r="A939" s="46"/>
      <c r="B939" s="47"/>
      <c r="C939" s="48"/>
      <c r="D939" s="48"/>
      <c r="E939" s="58"/>
      <c r="F939" s="50"/>
      <c r="G939" s="94" t="str">
        <f t="shared" si="140"/>
        <v xml:space="preserve"> </v>
      </c>
      <c r="H939" s="88" t="str">
        <f t="shared" si="141"/>
        <v xml:space="preserve"> </v>
      </c>
      <c r="I939" s="90"/>
      <c r="J939" s="81"/>
      <c r="K939" s="51"/>
      <c r="L939" s="96" t="str">
        <f t="shared" si="148"/>
        <v xml:space="preserve"> </v>
      </c>
      <c r="M939" s="64" t="str">
        <f>IF(E939=0," ",IF(D939="Hayır",VLOOKUP(H939,Katsayı!$A$1:$B$197,2),IF(D939="Evet",VLOOKUP(H939,Katsayı!$A$199:$B$235,2),0)))</f>
        <v xml:space="preserve"> </v>
      </c>
      <c r="N939" s="82" t="str">
        <f t="shared" si="142"/>
        <v xml:space="preserve"> </v>
      </c>
      <c r="O939" s="83" t="str">
        <f t="shared" si="143"/>
        <v xml:space="preserve"> </v>
      </c>
      <c r="P939" s="83" t="str">
        <f t="shared" si="149"/>
        <v xml:space="preserve"> </v>
      </c>
      <c r="Q939" s="83" t="str">
        <f t="shared" si="144"/>
        <v xml:space="preserve"> </v>
      </c>
      <c r="R939" s="82" t="str">
        <f t="shared" si="145"/>
        <v xml:space="preserve"> </v>
      </c>
      <c r="S939" s="82" t="str">
        <f t="shared" si="146"/>
        <v xml:space="preserve"> </v>
      </c>
      <c r="T939" s="84" t="str">
        <f t="shared" si="147"/>
        <v xml:space="preserve"> </v>
      </c>
      <c r="U939" s="77"/>
      <c r="V939" s="78"/>
      <c r="Z939" s="80"/>
      <c r="AA939" s="80"/>
      <c r="AB939" s="80"/>
    </row>
    <row r="940" spans="1:28" s="79" customFormat="1" ht="15" customHeight="1" x14ac:dyDescent="0.2">
      <c r="A940" s="46"/>
      <c r="B940" s="47"/>
      <c r="C940" s="48"/>
      <c r="D940" s="48"/>
      <c r="E940" s="58"/>
      <c r="F940" s="50"/>
      <c r="G940" s="94" t="str">
        <f t="shared" si="140"/>
        <v xml:space="preserve"> </v>
      </c>
      <c r="H940" s="88" t="str">
        <f t="shared" si="141"/>
        <v xml:space="preserve"> </v>
      </c>
      <c r="I940" s="90"/>
      <c r="J940" s="81"/>
      <c r="K940" s="51"/>
      <c r="L940" s="96" t="str">
        <f t="shared" si="148"/>
        <v xml:space="preserve"> </v>
      </c>
      <c r="M940" s="64" t="str">
        <f>IF(E940=0," ",IF(D940="Hayır",VLOOKUP(H940,Katsayı!$A$1:$B$197,2),IF(D940="Evet",VLOOKUP(H940,Katsayı!$A$199:$B$235,2),0)))</f>
        <v xml:space="preserve"> </v>
      </c>
      <c r="N940" s="82" t="str">
        <f t="shared" si="142"/>
        <v xml:space="preserve"> </v>
      </c>
      <c r="O940" s="83" t="str">
        <f t="shared" si="143"/>
        <v xml:space="preserve"> </v>
      </c>
      <c r="P940" s="83" t="str">
        <f t="shared" si="149"/>
        <v xml:space="preserve"> </v>
      </c>
      <c r="Q940" s="83" t="str">
        <f t="shared" si="144"/>
        <v xml:space="preserve"> </v>
      </c>
      <c r="R940" s="82" t="str">
        <f t="shared" si="145"/>
        <v xml:space="preserve"> </v>
      </c>
      <c r="S940" s="82" t="str">
        <f t="shared" si="146"/>
        <v xml:space="preserve"> </v>
      </c>
      <c r="T940" s="84" t="str">
        <f t="shared" si="147"/>
        <v xml:space="preserve"> </v>
      </c>
      <c r="U940" s="77"/>
      <c r="V940" s="78"/>
      <c r="Z940" s="80"/>
      <c r="AA940" s="80"/>
      <c r="AB940" s="80"/>
    </row>
    <row r="941" spans="1:28" s="79" customFormat="1" ht="15" customHeight="1" x14ac:dyDescent="0.2">
      <c r="A941" s="46"/>
      <c r="B941" s="47"/>
      <c r="C941" s="48"/>
      <c r="D941" s="48"/>
      <c r="E941" s="58"/>
      <c r="F941" s="50"/>
      <c r="G941" s="94" t="str">
        <f t="shared" si="140"/>
        <v xml:space="preserve"> </v>
      </c>
      <c r="H941" s="88" t="str">
        <f t="shared" si="141"/>
        <v xml:space="preserve"> </v>
      </c>
      <c r="I941" s="90"/>
      <c r="J941" s="81"/>
      <c r="K941" s="51"/>
      <c r="L941" s="96" t="str">
        <f t="shared" si="148"/>
        <v xml:space="preserve"> </v>
      </c>
      <c r="M941" s="64" t="str">
        <f>IF(E941=0," ",IF(D941="Hayır",VLOOKUP(H941,Katsayı!$A$1:$B$197,2),IF(D941="Evet",VLOOKUP(H941,Katsayı!$A$199:$B$235,2),0)))</f>
        <v xml:space="preserve"> </v>
      </c>
      <c r="N941" s="82" t="str">
        <f t="shared" si="142"/>
        <v xml:space="preserve"> </v>
      </c>
      <c r="O941" s="83" t="str">
        <f t="shared" si="143"/>
        <v xml:space="preserve"> </v>
      </c>
      <c r="P941" s="83" t="str">
        <f t="shared" si="149"/>
        <v xml:space="preserve"> </v>
      </c>
      <c r="Q941" s="83" t="str">
        <f t="shared" si="144"/>
        <v xml:space="preserve"> </v>
      </c>
      <c r="R941" s="82" t="str">
        <f t="shared" si="145"/>
        <v xml:space="preserve"> </v>
      </c>
      <c r="S941" s="82" t="str">
        <f t="shared" si="146"/>
        <v xml:space="preserve"> </v>
      </c>
      <c r="T941" s="84" t="str">
        <f t="shared" si="147"/>
        <v xml:space="preserve"> </v>
      </c>
      <c r="U941" s="77"/>
      <c r="V941" s="78"/>
      <c r="Z941" s="80"/>
      <c r="AA941" s="80"/>
      <c r="AB941" s="80"/>
    </row>
    <row r="942" spans="1:28" s="79" customFormat="1" ht="15" customHeight="1" x14ac:dyDescent="0.2">
      <c r="A942" s="46"/>
      <c r="B942" s="47"/>
      <c r="C942" s="48"/>
      <c r="D942" s="48"/>
      <c r="E942" s="58"/>
      <c r="F942" s="50"/>
      <c r="G942" s="94" t="str">
        <f t="shared" si="140"/>
        <v xml:space="preserve"> </v>
      </c>
      <c r="H942" s="88" t="str">
        <f t="shared" si="141"/>
        <v xml:space="preserve"> </v>
      </c>
      <c r="I942" s="90"/>
      <c r="J942" s="81"/>
      <c r="K942" s="51"/>
      <c r="L942" s="96" t="str">
        <f t="shared" si="148"/>
        <v xml:space="preserve"> </v>
      </c>
      <c r="M942" s="64" t="str">
        <f>IF(E942=0," ",IF(D942="Hayır",VLOOKUP(H942,Katsayı!$A$1:$B$197,2),IF(D942="Evet",VLOOKUP(H942,Katsayı!$A$199:$B$235,2),0)))</f>
        <v xml:space="preserve"> </v>
      </c>
      <c r="N942" s="82" t="str">
        <f t="shared" si="142"/>
        <v xml:space="preserve"> </v>
      </c>
      <c r="O942" s="83" t="str">
        <f t="shared" si="143"/>
        <v xml:space="preserve"> </v>
      </c>
      <c r="P942" s="83" t="str">
        <f t="shared" si="149"/>
        <v xml:space="preserve"> </v>
      </c>
      <c r="Q942" s="83" t="str">
        <f t="shared" si="144"/>
        <v xml:space="preserve"> </v>
      </c>
      <c r="R942" s="82" t="str">
        <f t="shared" si="145"/>
        <v xml:space="preserve"> </v>
      </c>
      <c r="S942" s="82" t="str">
        <f t="shared" si="146"/>
        <v xml:space="preserve"> </v>
      </c>
      <c r="T942" s="84" t="str">
        <f t="shared" si="147"/>
        <v xml:space="preserve"> </v>
      </c>
      <c r="U942" s="77"/>
      <c r="V942" s="78"/>
      <c r="Z942" s="80"/>
      <c r="AA942" s="80"/>
      <c r="AB942" s="80"/>
    </row>
    <row r="943" spans="1:28" s="79" customFormat="1" ht="15" customHeight="1" x14ac:dyDescent="0.2">
      <c r="A943" s="46"/>
      <c r="B943" s="47"/>
      <c r="C943" s="48"/>
      <c r="D943" s="48"/>
      <c r="E943" s="58"/>
      <c r="F943" s="50"/>
      <c r="G943" s="94" t="str">
        <f t="shared" si="140"/>
        <v xml:space="preserve"> </v>
      </c>
      <c r="H943" s="88" t="str">
        <f t="shared" si="141"/>
        <v xml:space="preserve"> </v>
      </c>
      <c r="I943" s="90"/>
      <c r="J943" s="81"/>
      <c r="K943" s="51"/>
      <c r="L943" s="96" t="str">
        <f t="shared" si="148"/>
        <v xml:space="preserve"> </v>
      </c>
      <c r="M943" s="64" t="str">
        <f>IF(E943=0," ",IF(D943="Hayır",VLOOKUP(H943,Katsayı!$A$1:$B$197,2),IF(D943="Evet",VLOOKUP(H943,Katsayı!$A$199:$B$235,2),0)))</f>
        <v xml:space="preserve"> </v>
      </c>
      <c r="N943" s="82" t="str">
        <f t="shared" si="142"/>
        <v xml:space="preserve"> </v>
      </c>
      <c r="O943" s="83" t="str">
        <f t="shared" si="143"/>
        <v xml:space="preserve"> </v>
      </c>
      <c r="P943" s="83" t="str">
        <f t="shared" si="149"/>
        <v xml:space="preserve"> </v>
      </c>
      <c r="Q943" s="83" t="str">
        <f t="shared" si="144"/>
        <v xml:space="preserve"> </v>
      </c>
      <c r="R943" s="82" t="str">
        <f t="shared" si="145"/>
        <v xml:space="preserve"> </v>
      </c>
      <c r="S943" s="82" t="str">
        <f t="shared" si="146"/>
        <v xml:space="preserve"> </v>
      </c>
      <c r="T943" s="84" t="str">
        <f t="shared" si="147"/>
        <v xml:space="preserve"> </v>
      </c>
      <c r="U943" s="77"/>
      <c r="V943" s="78"/>
      <c r="Z943" s="80"/>
      <c r="AA943" s="80"/>
      <c r="AB943" s="80"/>
    </row>
    <row r="944" spans="1:28" s="79" customFormat="1" ht="15" customHeight="1" x14ac:dyDescent="0.2">
      <c r="A944" s="46"/>
      <c r="B944" s="47"/>
      <c r="C944" s="48"/>
      <c r="D944" s="48"/>
      <c r="E944" s="58"/>
      <c r="F944" s="50"/>
      <c r="G944" s="94" t="str">
        <f t="shared" si="140"/>
        <v xml:space="preserve"> </v>
      </c>
      <c r="H944" s="88" t="str">
        <f t="shared" si="141"/>
        <v xml:space="preserve"> </v>
      </c>
      <c r="I944" s="90"/>
      <c r="J944" s="81"/>
      <c r="K944" s="51"/>
      <c r="L944" s="96" t="str">
        <f t="shared" si="148"/>
        <v xml:space="preserve"> </v>
      </c>
      <c r="M944" s="64" t="str">
        <f>IF(E944=0," ",IF(D944="Hayır",VLOOKUP(H944,Katsayı!$A$1:$B$197,2),IF(D944="Evet",VLOOKUP(H944,Katsayı!$A$199:$B$235,2),0)))</f>
        <v xml:space="preserve"> </v>
      </c>
      <c r="N944" s="82" t="str">
        <f t="shared" si="142"/>
        <v xml:space="preserve"> </v>
      </c>
      <c r="O944" s="83" t="str">
        <f t="shared" si="143"/>
        <v xml:space="preserve"> </v>
      </c>
      <c r="P944" s="83" t="str">
        <f t="shared" si="149"/>
        <v xml:space="preserve"> </v>
      </c>
      <c r="Q944" s="83" t="str">
        <f t="shared" si="144"/>
        <v xml:space="preserve"> </v>
      </c>
      <c r="R944" s="82" t="str">
        <f t="shared" si="145"/>
        <v xml:space="preserve"> </v>
      </c>
      <c r="S944" s="82" t="str">
        <f t="shared" si="146"/>
        <v xml:space="preserve"> </v>
      </c>
      <c r="T944" s="84" t="str">
        <f t="shared" si="147"/>
        <v xml:space="preserve"> </v>
      </c>
      <c r="U944" s="77"/>
      <c r="V944" s="78"/>
      <c r="Z944" s="80"/>
      <c r="AA944" s="80"/>
      <c r="AB944" s="80"/>
    </row>
    <row r="945" spans="1:28" s="79" customFormat="1" ht="15" customHeight="1" x14ac:dyDescent="0.2">
      <c r="A945" s="46"/>
      <c r="B945" s="47"/>
      <c r="C945" s="48"/>
      <c r="D945" s="48"/>
      <c r="E945" s="58"/>
      <c r="F945" s="50"/>
      <c r="G945" s="94" t="str">
        <f t="shared" si="140"/>
        <v xml:space="preserve"> </v>
      </c>
      <c r="H945" s="88" t="str">
        <f t="shared" si="141"/>
        <v xml:space="preserve"> </v>
      </c>
      <c r="I945" s="90"/>
      <c r="J945" s="81"/>
      <c r="K945" s="51"/>
      <c r="L945" s="96" t="str">
        <f t="shared" si="148"/>
        <v xml:space="preserve"> </v>
      </c>
      <c r="M945" s="64" t="str">
        <f>IF(E945=0," ",IF(D945="Hayır",VLOOKUP(H945,Katsayı!$A$1:$B$197,2),IF(D945="Evet",VLOOKUP(H945,Katsayı!$A$199:$B$235,2),0)))</f>
        <v xml:space="preserve"> </v>
      </c>
      <c r="N945" s="82" t="str">
        <f t="shared" si="142"/>
        <v xml:space="preserve"> </v>
      </c>
      <c r="O945" s="83" t="str">
        <f t="shared" si="143"/>
        <v xml:space="preserve"> </v>
      </c>
      <c r="P945" s="83" t="str">
        <f t="shared" si="149"/>
        <v xml:space="preserve"> </v>
      </c>
      <c r="Q945" s="83" t="str">
        <f t="shared" si="144"/>
        <v xml:space="preserve"> </v>
      </c>
      <c r="R945" s="82" t="str">
        <f t="shared" si="145"/>
        <v xml:space="preserve"> </v>
      </c>
      <c r="S945" s="82" t="str">
        <f t="shared" si="146"/>
        <v xml:space="preserve"> </v>
      </c>
      <c r="T945" s="84" t="str">
        <f t="shared" si="147"/>
        <v xml:space="preserve"> </v>
      </c>
      <c r="U945" s="77"/>
      <c r="V945" s="78"/>
      <c r="Z945" s="80"/>
      <c r="AA945" s="80"/>
      <c r="AB945" s="80"/>
    </row>
    <row r="946" spans="1:28" s="79" customFormat="1" ht="15" customHeight="1" x14ac:dyDescent="0.2">
      <c r="A946" s="46"/>
      <c r="B946" s="47"/>
      <c r="C946" s="48"/>
      <c r="D946" s="48"/>
      <c r="E946" s="58"/>
      <c r="F946" s="50"/>
      <c r="G946" s="94" t="str">
        <f t="shared" si="140"/>
        <v xml:space="preserve"> </v>
      </c>
      <c r="H946" s="88" t="str">
        <f t="shared" si="141"/>
        <v xml:space="preserve"> </v>
      </c>
      <c r="I946" s="90"/>
      <c r="J946" s="81"/>
      <c r="K946" s="51"/>
      <c r="L946" s="96" t="str">
        <f t="shared" si="148"/>
        <v xml:space="preserve"> </v>
      </c>
      <c r="M946" s="64" t="str">
        <f>IF(E946=0," ",IF(D946="Hayır",VLOOKUP(H946,Katsayı!$A$1:$B$197,2),IF(D946="Evet",VLOOKUP(H946,Katsayı!$A$199:$B$235,2),0)))</f>
        <v xml:space="preserve"> </v>
      </c>
      <c r="N946" s="82" t="str">
        <f t="shared" si="142"/>
        <v xml:space="preserve"> </v>
      </c>
      <c r="O946" s="83" t="str">
        <f t="shared" si="143"/>
        <v xml:space="preserve"> </v>
      </c>
      <c r="P946" s="83" t="str">
        <f t="shared" si="149"/>
        <v xml:space="preserve"> </v>
      </c>
      <c r="Q946" s="83" t="str">
        <f t="shared" si="144"/>
        <v xml:space="preserve"> </v>
      </c>
      <c r="R946" s="82" t="str">
        <f t="shared" si="145"/>
        <v xml:space="preserve"> </v>
      </c>
      <c r="S946" s="82" t="str">
        <f t="shared" si="146"/>
        <v xml:space="preserve"> </v>
      </c>
      <c r="T946" s="84" t="str">
        <f t="shared" si="147"/>
        <v xml:space="preserve"> </v>
      </c>
      <c r="U946" s="77"/>
      <c r="V946" s="78"/>
      <c r="Z946" s="80"/>
      <c r="AA946" s="80"/>
      <c r="AB946" s="80"/>
    </row>
    <row r="947" spans="1:28" s="79" customFormat="1" ht="15" customHeight="1" x14ac:dyDescent="0.2">
      <c r="A947" s="46"/>
      <c r="B947" s="47"/>
      <c r="C947" s="48"/>
      <c r="D947" s="48"/>
      <c r="E947" s="58"/>
      <c r="F947" s="50"/>
      <c r="G947" s="94" t="str">
        <f t="shared" si="140"/>
        <v xml:space="preserve"> </v>
      </c>
      <c r="H947" s="88" t="str">
        <f t="shared" si="141"/>
        <v xml:space="preserve"> </v>
      </c>
      <c r="I947" s="90"/>
      <c r="J947" s="81"/>
      <c r="K947" s="51"/>
      <c r="L947" s="96" t="str">
        <f t="shared" si="148"/>
        <v xml:space="preserve"> </v>
      </c>
      <c r="M947" s="64" t="str">
        <f>IF(E947=0," ",IF(D947="Hayır",VLOOKUP(H947,Katsayı!$A$1:$B$197,2),IF(D947="Evet",VLOOKUP(H947,Katsayı!$A$199:$B$235,2),0)))</f>
        <v xml:space="preserve"> </v>
      </c>
      <c r="N947" s="82" t="str">
        <f t="shared" si="142"/>
        <v xml:space="preserve"> </v>
      </c>
      <c r="O947" s="83" t="str">
        <f t="shared" si="143"/>
        <v xml:space="preserve"> </v>
      </c>
      <c r="P947" s="83" t="str">
        <f t="shared" si="149"/>
        <v xml:space="preserve"> </v>
      </c>
      <c r="Q947" s="83" t="str">
        <f t="shared" si="144"/>
        <v xml:space="preserve"> </v>
      </c>
      <c r="R947" s="82" t="str">
        <f t="shared" si="145"/>
        <v xml:space="preserve"> </v>
      </c>
      <c r="S947" s="82" t="str">
        <f t="shared" si="146"/>
        <v xml:space="preserve"> </v>
      </c>
      <c r="T947" s="84" t="str">
        <f t="shared" si="147"/>
        <v xml:space="preserve"> </v>
      </c>
      <c r="U947" s="77"/>
      <c r="V947" s="78"/>
      <c r="Z947" s="80"/>
      <c r="AA947" s="80"/>
      <c r="AB947" s="80"/>
    </row>
    <row r="948" spans="1:28" s="79" customFormat="1" ht="15" customHeight="1" x14ac:dyDescent="0.2">
      <c r="A948" s="46"/>
      <c r="B948" s="47"/>
      <c r="C948" s="48"/>
      <c r="D948" s="48"/>
      <c r="E948" s="58"/>
      <c r="F948" s="49"/>
      <c r="G948" s="94" t="str">
        <f t="shared" si="140"/>
        <v xml:space="preserve"> </v>
      </c>
      <c r="H948" s="88" t="str">
        <f t="shared" si="141"/>
        <v xml:space="preserve"> </v>
      </c>
      <c r="I948" s="90"/>
      <c r="J948" s="81"/>
      <c r="K948" s="51"/>
      <c r="L948" s="96" t="str">
        <f t="shared" si="148"/>
        <v xml:space="preserve"> </v>
      </c>
      <c r="M948" s="64" t="str">
        <f>IF(E948=0," ",IF(D948="Hayır",VLOOKUP(H948,Katsayı!$A$1:$B$197,2),IF(D948="Evet",VLOOKUP(H948,Katsayı!$A$199:$B$235,2),0)))</f>
        <v xml:space="preserve"> </v>
      </c>
      <c r="N948" s="82" t="str">
        <f t="shared" si="142"/>
        <v xml:space="preserve"> </v>
      </c>
      <c r="O948" s="83" t="str">
        <f t="shared" si="143"/>
        <v xml:space="preserve"> </v>
      </c>
      <c r="P948" s="83" t="str">
        <f t="shared" si="149"/>
        <v xml:space="preserve"> </v>
      </c>
      <c r="Q948" s="83" t="str">
        <f t="shared" si="144"/>
        <v xml:space="preserve"> </v>
      </c>
      <c r="R948" s="82" t="str">
        <f t="shared" si="145"/>
        <v xml:space="preserve"> </v>
      </c>
      <c r="S948" s="82" t="str">
        <f t="shared" si="146"/>
        <v xml:space="preserve"> </v>
      </c>
      <c r="T948" s="84" t="str">
        <f t="shared" si="147"/>
        <v xml:space="preserve"> </v>
      </c>
      <c r="U948" s="77"/>
      <c r="V948" s="78"/>
      <c r="Z948" s="80"/>
      <c r="AA948" s="80"/>
      <c r="AB948" s="80"/>
    </row>
    <row r="949" spans="1:28" s="79" customFormat="1" ht="15" customHeight="1" x14ac:dyDescent="0.2">
      <c r="A949" s="46"/>
      <c r="B949" s="47"/>
      <c r="C949" s="48"/>
      <c r="D949" s="48"/>
      <c r="E949" s="58"/>
      <c r="F949" s="49"/>
      <c r="G949" s="94" t="str">
        <f t="shared" si="140"/>
        <v xml:space="preserve"> </v>
      </c>
      <c r="H949" s="88" t="str">
        <f t="shared" si="141"/>
        <v xml:space="preserve"> </v>
      </c>
      <c r="I949" s="90"/>
      <c r="J949" s="81"/>
      <c r="K949" s="51"/>
      <c r="L949" s="96" t="str">
        <f t="shared" si="148"/>
        <v xml:space="preserve"> </v>
      </c>
      <c r="M949" s="64" t="str">
        <f>IF(E949=0," ",IF(D949="Hayır",VLOOKUP(H949,Katsayı!$A$1:$B$197,2),IF(D949="Evet",VLOOKUP(H949,Katsayı!$A$199:$B$235,2),0)))</f>
        <v xml:space="preserve"> </v>
      </c>
      <c r="N949" s="82" t="str">
        <f t="shared" si="142"/>
        <v xml:space="preserve"> </v>
      </c>
      <c r="O949" s="83" t="str">
        <f t="shared" si="143"/>
        <v xml:space="preserve"> </v>
      </c>
      <c r="P949" s="83" t="str">
        <f t="shared" si="149"/>
        <v xml:space="preserve"> </v>
      </c>
      <c r="Q949" s="83" t="str">
        <f t="shared" si="144"/>
        <v xml:space="preserve"> </v>
      </c>
      <c r="R949" s="82" t="str">
        <f t="shared" si="145"/>
        <v xml:space="preserve"> </v>
      </c>
      <c r="S949" s="82" t="str">
        <f t="shared" si="146"/>
        <v xml:space="preserve"> </v>
      </c>
      <c r="T949" s="84" t="str">
        <f t="shared" si="147"/>
        <v xml:space="preserve"> </v>
      </c>
      <c r="U949" s="77"/>
      <c r="V949" s="78"/>
      <c r="Z949" s="80"/>
      <c r="AA949" s="80"/>
      <c r="AB949" s="80"/>
    </row>
    <row r="950" spans="1:28" s="79" customFormat="1" ht="15" customHeight="1" x14ac:dyDescent="0.2">
      <c r="A950" s="46"/>
      <c r="B950" s="85"/>
      <c r="C950" s="48"/>
      <c r="D950" s="48"/>
      <c r="E950" s="86"/>
      <c r="F950" s="49"/>
      <c r="G950" s="94" t="str">
        <f t="shared" si="140"/>
        <v xml:space="preserve"> </v>
      </c>
      <c r="H950" s="88" t="str">
        <f t="shared" si="141"/>
        <v xml:space="preserve"> </v>
      </c>
      <c r="I950" s="90"/>
      <c r="J950" s="87"/>
      <c r="K950" s="51"/>
      <c r="L950" s="96" t="str">
        <f t="shared" si="148"/>
        <v xml:space="preserve"> </v>
      </c>
      <c r="M950" s="64" t="str">
        <f>IF(E950=0," ",IF(D950="Hayır",VLOOKUP(H950,Katsayı!$A$1:$B$197,2),IF(D950="Evet",VLOOKUP(H950,Katsayı!$A$199:$B$235,2),0)))</f>
        <v xml:space="preserve"> </v>
      </c>
      <c r="N950" s="82" t="str">
        <f t="shared" si="142"/>
        <v xml:space="preserve"> </v>
      </c>
      <c r="O950" s="83" t="str">
        <f t="shared" si="143"/>
        <v xml:space="preserve"> </v>
      </c>
      <c r="P950" s="83" t="str">
        <f t="shared" si="149"/>
        <v xml:space="preserve"> </v>
      </c>
      <c r="Q950" s="83" t="str">
        <f t="shared" si="144"/>
        <v xml:space="preserve"> </v>
      </c>
      <c r="R950" s="82" t="str">
        <f t="shared" si="145"/>
        <v xml:space="preserve"> </v>
      </c>
      <c r="S950" s="82" t="str">
        <f t="shared" si="146"/>
        <v xml:space="preserve"> </v>
      </c>
      <c r="T950" s="84" t="str">
        <f t="shared" si="147"/>
        <v xml:space="preserve"> </v>
      </c>
      <c r="U950" s="77"/>
      <c r="V950" s="78"/>
      <c r="Z950" s="80"/>
      <c r="AA950" s="80"/>
      <c r="AB950" s="80"/>
    </row>
    <row r="951" spans="1:28" s="79" customFormat="1" ht="15" customHeight="1" x14ac:dyDescent="0.2">
      <c r="A951" s="46"/>
      <c r="B951" s="85"/>
      <c r="C951" s="48"/>
      <c r="D951" s="48"/>
      <c r="E951" s="86"/>
      <c r="F951" s="49"/>
      <c r="G951" s="94" t="str">
        <f t="shared" si="140"/>
        <v xml:space="preserve"> </v>
      </c>
      <c r="H951" s="88" t="str">
        <f t="shared" si="141"/>
        <v xml:space="preserve"> </v>
      </c>
      <c r="I951" s="90"/>
      <c r="J951" s="87"/>
      <c r="K951" s="51"/>
      <c r="L951" s="96" t="str">
        <f t="shared" si="148"/>
        <v xml:space="preserve"> </v>
      </c>
      <c r="M951" s="64" t="str">
        <f>IF(E951=0," ",IF(D951="Hayır",VLOOKUP(H951,Katsayı!$A$1:$B$197,2),IF(D951="Evet",VLOOKUP(H951,Katsayı!$A$199:$B$235,2),0)))</f>
        <v xml:space="preserve"> </v>
      </c>
      <c r="N951" s="82" t="str">
        <f t="shared" si="142"/>
        <v xml:space="preserve"> </v>
      </c>
      <c r="O951" s="83" t="str">
        <f t="shared" si="143"/>
        <v xml:space="preserve"> </v>
      </c>
      <c r="P951" s="83" t="str">
        <f t="shared" si="149"/>
        <v xml:space="preserve"> </v>
      </c>
      <c r="Q951" s="83" t="str">
        <f t="shared" si="144"/>
        <v xml:space="preserve"> </v>
      </c>
      <c r="R951" s="82" t="str">
        <f t="shared" si="145"/>
        <v xml:space="preserve"> </v>
      </c>
      <c r="S951" s="82" t="str">
        <f t="shared" si="146"/>
        <v xml:space="preserve"> </v>
      </c>
      <c r="T951" s="84" t="str">
        <f t="shared" si="147"/>
        <v xml:space="preserve"> </v>
      </c>
      <c r="U951" s="77"/>
      <c r="V951" s="78"/>
      <c r="Z951" s="80"/>
      <c r="AA951" s="80"/>
      <c r="AB951" s="80"/>
    </row>
    <row r="952" spans="1:28" s="79" customFormat="1" ht="15" customHeight="1" x14ac:dyDescent="0.2">
      <c r="A952" s="46"/>
      <c r="B952" s="85"/>
      <c r="C952" s="48"/>
      <c r="D952" s="48"/>
      <c r="E952" s="86"/>
      <c r="F952" s="49"/>
      <c r="G952" s="94" t="str">
        <f t="shared" si="140"/>
        <v xml:space="preserve"> </v>
      </c>
      <c r="H952" s="88" t="str">
        <f t="shared" si="141"/>
        <v xml:space="preserve"> </v>
      </c>
      <c r="I952" s="90"/>
      <c r="J952" s="87"/>
      <c r="K952" s="51"/>
      <c r="L952" s="96" t="str">
        <f t="shared" si="148"/>
        <v xml:space="preserve"> </v>
      </c>
      <c r="M952" s="64" t="str">
        <f>IF(E952=0," ",IF(D952="Hayır",VLOOKUP(H952,Katsayı!$A$1:$B$197,2),IF(D952="Evet",VLOOKUP(H952,Katsayı!$A$199:$B$235,2),0)))</f>
        <v xml:space="preserve"> </v>
      </c>
      <c r="N952" s="82" t="str">
        <f t="shared" si="142"/>
        <v xml:space="preserve"> </v>
      </c>
      <c r="O952" s="83" t="str">
        <f t="shared" si="143"/>
        <v xml:space="preserve"> </v>
      </c>
      <c r="P952" s="83" t="str">
        <f t="shared" si="149"/>
        <v xml:space="preserve"> </v>
      </c>
      <c r="Q952" s="83" t="str">
        <f t="shared" si="144"/>
        <v xml:space="preserve"> </v>
      </c>
      <c r="R952" s="82" t="str">
        <f t="shared" si="145"/>
        <v xml:space="preserve"> </v>
      </c>
      <c r="S952" s="82" t="str">
        <f t="shared" si="146"/>
        <v xml:space="preserve"> </v>
      </c>
      <c r="T952" s="84" t="str">
        <f t="shared" si="147"/>
        <v xml:space="preserve"> </v>
      </c>
      <c r="U952" s="77"/>
      <c r="V952" s="78"/>
      <c r="Z952" s="80"/>
      <c r="AA952" s="80"/>
      <c r="AB952" s="80"/>
    </row>
    <row r="953" spans="1:28" s="79" customFormat="1" ht="15" customHeight="1" x14ac:dyDescent="0.2">
      <c r="A953" s="46"/>
      <c r="B953" s="85"/>
      <c r="C953" s="48"/>
      <c r="D953" s="48"/>
      <c r="E953" s="86"/>
      <c r="F953" s="49"/>
      <c r="G953" s="94" t="str">
        <f t="shared" si="140"/>
        <v xml:space="preserve"> </v>
      </c>
      <c r="H953" s="88" t="str">
        <f t="shared" si="141"/>
        <v xml:space="preserve"> </v>
      </c>
      <c r="I953" s="90"/>
      <c r="J953" s="87"/>
      <c r="K953" s="51"/>
      <c r="L953" s="96" t="str">
        <f t="shared" si="148"/>
        <v xml:space="preserve"> </v>
      </c>
      <c r="M953" s="64" t="str">
        <f>IF(E953=0," ",IF(D953="Hayır",VLOOKUP(H953,Katsayı!$A$1:$B$197,2),IF(D953="Evet",VLOOKUP(H953,Katsayı!$A$199:$B$235,2),0)))</f>
        <v xml:space="preserve"> </v>
      </c>
      <c r="N953" s="82" t="str">
        <f t="shared" si="142"/>
        <v xml:space="preserve"> </v>
      </c>
      <c r="O953" s="83" t="str">
        <f t="shared" si="143"/>
        <v xml:space="preserve"> </v>
      </c>
      <c r="P953" s="83" t="str">
        <f t="shared" si="149"/>
        <v xml:space="preserve"> </v>
      </c>
      <c r="Q953" s="83" t="str">
        <f t="shared" si="144"/>
        <v xml:space="preserve"> </v>
      </c>
      <c r="R953" s="82" t="str">
        <f t="shared" si="145"/>
        <v xml:space="preserve"> </v>
      </c>
      <c r="S953" s="82" t="str">
        <f t="shared" si="146"/>
        <v xml:space="preserve"> </v>
      </c>
      <c r="T953" s="84" t="str">
        <f t="shared" si="147"/>
        <v xml:space="preserve"> </v>
      </c>
      <c r="U953" s="77"/>
      <c r="V953" s="78"/>
      <c r="Z953" s="80"/>
      <c r="AA953" s="80"/>
      <c r="AB953" s="80"/>
    </row>
    <row r="954" spans="1:28" s="79" customFormat="1" ht="15" customHeight="1" x14ac:dyDescent="0.2">
      <c r="A954" s="46"/>
      <c r="B954" s="85"/>
      <c r="C954" s="48"/>
      <c r="D954" s="48"/>
      <c r="E954" s="86"/>
      <c r="F954" s="49"/>
      <c r="G954" s="94" t="str">
        <f t="shared" si="140"/>
        <v xml:space="preserve"> </v>
      </c>
      <c r="H954" s="88" t="str">
        <f t="shared" si="141"/>
        <v xml:space="preserve"> </v>
      </c>
      <c r="I954" s="90"/>
      <c r="J954" s="87"/>
      <c r="K954" s="51"/>
      <c r="L954" s="96" t="str">
        <f t="shared" si="148"/>
        <v xml:space="preserve"> </v>
      </c>
      <c r="M954" s="64" t="str">
        <f>IF(E954=0," ",IF(D954="Hayır",VLOOKUP(H954,Katsayı!$A$1:$B$197,2),IF(D954="Evet",VLOOKUP(H954,Katsayı!$A$199:$B$235,2),0)))</f>
        <v xml:space="preserve"> </v>
      </c>
      <c r="N954" s="82" t="str">
        <f t="shared" si="142"/>
        <v xml:space="preserve"> </v>
      </c>
      <c r="O954" s="83" t="str">
        <f t="shared" si="143"/>
        <v xml:space="preserve"> </v>
      </c>
      <c r="P954" s="83" t="str">
        <f t="shared" si="149"/>
        <v xml:space="preserve"> </v>
      </c>
      <c r="Q954" s="83" t="str">
        <f t="shared" si="144"/>
        <v xml:space="preserve"> </v>
      </c>
      <c r="R954" s="82" t="str">
        <f t="shared" si="145"/>
        <v xml:space="preserve"> </v>
      </c>
      <c r="S954" s="82" t="str">
        <f t="shared" si="146"/>
        <v xml:space="preserve"> </v>
      </c>
      <c r="T954" s="84" t="str">
        <f t="shared" si="147"/>
        <v xml:space="preserve"> </v>
      </c>
      <c r="U954" s="77"/>
      <c r="V954" s="78"/>
      <c r="Z954" s="80"/>
      <c r="AA954" s="80"/>
      <c r="AB954" s="80"/>
    </row>
    <row r="955" spans="1:28" s="79" customFormat="1" ht="15" customHeight="1" x14ac:dyDescent="0.2">
      <c r="A955" s="46"/>
      <c r="B955" s="85"/>
      <c r="C955" s="48"/>
      <c r="D955" s="48"/>
      <c r="E955" s="86"/>
      <c r="F955" s="49"/>
      <c r="G955" s="94" t="str">
        <f t="shared" si="140"/>
        <v xml:space="preserve"> </v>
      </c>
      <c r="H955" s="88" t="str">
        <f t="shared" si="141"/>
        <v xml:space="preserve"> </v>
      </c>
      <c r="I955" s="90"/>
      <c r="J955" s="87"/>
      <c r="K955" s="51"/>
      <c r="L955" s="96" t="str">
        <f t="shared" si="148"/>
        <v xml:space="preserve"> </v>
      </c>
      <c r="M955" s="64" t="str">
        <f>IF(E955=0," ",IF(D955="Hayır",VLOOKUP(H955,Katsayı!$A$1:$B$197,2),IF(D955="Evet",VLOOKUP(H955,Katsayı!$A$199:$B$235,2),0)))</f>
        <v xml:space="preserve"> </v>
      </c>
      <c r="N955" s="82" t="str">
        <f t="shared" si="142"/>
        <v xml:space="preserve"> </v>
      </c>
      <c r="O955" s="83" t="str">
        <f t="shared" si="143"/>
        <v xml:space="preserve"> </v>
      </c>
      <c r="P955" s="83" t="str">
        <f t="shared" si="149"/>
        <v xml:space="preserve"> </v>
      </c>
      <c r="Q955" s="83" t="str">
        <f t="shared" si="144"/>
        <v xml:space="preserve"> </v>
      </c>
      <c r="R955" s="82" t="str">
        <f t="shared" si="145"/>
        <v xml:space="preserve"> </v>
      </c>
      <c r="S955" s="82" t="str">
        <f t="shared" si="146"/>
        <v xml:space="preserve"> </v>
      </c>
      <c r="T955" s="84" t="str">
        <f t="shared" si="147"/>
        <v xml:space="preserve"> </v>
      </c>
      <c r="U955" s="77"/>
      <c r="V955" s="78"/>
      <c r="Z955" s="80"/>
      <c r="AA955" s="80"/>
      <c r="AB955" s="80"/>
    </row>
    <row r="956" spans="1:28" s="79" customFormat="1" ht="15" customHeight="1" x14ac:dyDescent="0.2">
      <c r="A956" s="46"/>
      <c r="B956" s="85"/>
      <c r="C956" s="48"/>
      <c r="D956" s="48"/>
      <c r="E956" s="86"/>
      <c r="F956" s="49"/>
      <c r="G956" s="94" t="str">
        <f t="shared" si="140"/>
        <v xml:space="preserve"> </v>
      </c>
      <c r="H956" s="88" t="str">
        <f t="shared" si="141"/>
        <v xml:space="preserve"> </v>
      </c>
      <c r="I956" s="90"/>
      <c r="J956" s="87"/>
      <c r="K956" s="51"/>
      <c r="L956" s="96" t="str">
        <f t="shared" si="148"/>
        <v xml:space="preserve"> </v>
      </c>
      <c r="M956" s="64" t="str">
        <f>IF(E956=0," ",IF(D956="Hayır",VLOOKUP(H956,Katsayı!$A$1:$B$197,2),IF(D956="Evet",VLOOKUP(H956,Katsayı!$A$199:$B$235,2),0)))</f>
        <v xml:space="preserve"> </v>
      </c>
      <c r="N956" s="82" t="str">
        <f t="shared" si="142"/>
        <v xml:space="preserve"> </v>
      </c>
      <c r="O956" s="83" t="str">
        <f t="shared" si="143"/>
        <v xml:space="preserve"> </v>
      </c>
      <c r="P956" s="83" t="str">
        <f t="shared" si="149"/>
        <v xml:space="preserve"> </v>
      </c>
      <c r="Q956" s="83" t="str">
        <f t="shared" si="144"/>
        <v xml:space="preserve"> </v>
      </c>
      <c r="R956" s="82" t="str">
        <f t="shared" si="145"/>
        <v xml:space="preserve"> </v>
      </c>
      <c r="S956" s="82" t="str">
        <f t="shared" si="146"/>
        <v xml:space="preserve"> </v>
      </c>
      <c r="T956" s="84" t="str">
        <f t="shared" si="147"/>
        <v xml:space="preserve"> </v>
      </c>
      <c r="U956" s="77"/>
      <c r="V956" s="78"/>
      <c r="Z956" s="80"/>
      <c r="AA956" s="80"/>
      <c r="AB956" s="80"/>
    </row>
    <row r="957" spans="1:28" s="79" customFormat="1" ht="15" customHeight="1" x14ac:dyDescent="0.2">
      <c r="A957" s="46"/>
      <c r="B957" s="85"/>
      <c r="C957" s="48"/>
      <c r="D957" s="48"/>
      <c r="E957" s="86"/>
      <c r="F957" s="49"/>
      <c r="G957" s="94" t="str">
        <f t="shared" si="140"/>
        <v xml:space="preserve"> </v>
      </c>
      <c r="H957" s="88" t="str">
        <f t="shared" si="141"/>
        <v xml:space="preserve"> </v>
      </c>
      <c r="I957" s="90"/>
      <c r="J957" s="87"/>
      <c r="K957" s="51"/>
      <c r="L957" s="96" t="str">
        <f t="shared" si="148"/>
        <v xml:space="preserve"> </v>
      </c>
      <c r="M957" s="64" t="str">
        <f>IF(E957=0," ",IF(D957="Hayır",VLOOKUP(H957,Katsayı!$A$1:$B$197,2),IF(D957="Evet",VLOOKUP(H957,Katsayı!$A$199:$B$235,2),0)))</f>
        <v xml:space="preserve"> </v>
      </c>
      <c r="N957" s="82" t="str">
        <f t="shared" si="142"/>
        <v xml:space="preserve"> </v>
      </c>
      <c r="O957" s="83" t="str">
        <f t="shared" si="143"/>
        <v xml:space="preserve"> </v>
      </c>
      <c r="P957" s="83" t="str">
        <f t="shared" si="149"/>
        <v xml:space="preserve"> </v>
      </c>
      <c r="Q957" s="83" t="str">
        <f t="shared" si="144"/>
        <v xml:space="preserve"> </v>
      </c>
      <c r="R957" s="82" t="str">
        <f t="shared" si="145"/>
        <v xml:space="preserve"> </v>
      </c>
      <c r="S957" s="82" t="str">
        <f t="shared" si="146"/>
        <v xml:space="preserve"> </v>
      </c>
      <c r="T957" s="84" t="str">
        <f t="shared" si="147"/>
        <v xml:space="preserve"> </v>
      </c>
      <c r="U957" s="77"/>
      <c r="V957" s="78"/>
      <c r="Z957" s="80"/>
      <c r="AA957" s="80"/>
      <c r="AB957" s="80"/>
    </row>
    <row r="958" spans="1:28" s="79" customFormat="1" ht="15" customHeight="1" x14ac:dyDescent="0.2">
      <c r="A958" s="46"/>
      <c r="B958" s="85"/>
      <c r="C958" s="48"/>
      <c r="D958" s="48"/>
      <c r="E958" s="86"/>
      <c r="F958" s="50"/>
      <c r="G958" s="94" t="str">
        <f t="shared" si="140"/>
        <v xml:space="preserve"> </v>
      </c>
      <c r="H958" s="88" t="str">
        <f t="shared" si="141"/>
        <v xml:space="preserve"> </v>
      </c>
      <c r="I958" s="90"/>
      <c r="J958" s="87"/>
      <c r="K958" s="51"/>
      <c r="L958" s="96" t="str">
        <f t="shared" si="148"/>
        <v xml:space="preserve"> </v>
      </c>
      <c r="M958" s="64" t="str">
        <f>IF(E958=0," ",IF(D958="Hayır",VLOOKUP(H958,Katsayı!$A$1:$B$197,2),IF(D958="Evet",VLOOKUP(H958,Katsayı!$A$199:$B$235,2),0)))</f>
        <v xml:space="preserve"> </v>
      </c>
      <c r="N958" s="82" t="str">
        <f t="shared" si="142"/>
        <v xml:space="preserve"> </v>
      </c>
      <c r="O958" s="83" t="str">
        <f t="shared" si="143"/>
        <v xml:space="preserve"> </v>
      </c>
      <c r="P958" s="83" t="str">
        <f t="shared" si="149"/>
        <v xml:space="preserve"> </v>
      </c>
      <c r="Q958" s="83" t="str">
        <f t="shared" si="144"/>
        <v xml:space="preserve"> </v>
      </c>
      <c r="R958" s="82" t="str">
        <f t="shared" si="145"/>
        <v xml:space="preserve"> </v>
      </c>
      <c r="S958" s="82" t="str">
        <f t="shared" si="146"/>
        <v xml:space="preserve"> </v>
      </c>
      <c r="T958" s="84" t="str">
        <f t="shared" si="147"/>
        <v xml:space="preserve"> </v>
      </c>
      <c r="U958" s="77"/>
      <c r="V958" s="78"/>
      <c r="Z958" s="80"/>
      <c r="AA958" s="80"/>
      <c r="AB958" s="80"/>
    </row>
    <row r="959" spans="1:28" s="79" customFormat="1" ht="15" customHeight="1" x14ac:dyDescent="0.2">
      <c r="A959" s="46"/>
      <c r="B959" s="85"/>
      <c r="C959" s="48"/>
      <c r="D959" s="48"/>
      <c r="E959" s="86"/>
      <c r="F959" s="50"/>
      <c r="G959" s="94" t="str">
        <f t="shared" si="140"/>
        <v xml:space="preserve"> </v>
      </c>
      <c r="H959" s="88" t="str">
        <f t="shared" si="141"/>
        <v xml:space="preserve"> </v>
      </c>
      <c r="I959" s="90"/>
      <c r="J959" s="87"/>
      <c r="K959" s="51"/>
      <c r="L959" s="96" t="str">
        <f t="shared" si="148"/>
        <v xml:space="preserve"> </v>
      </c>
      <c r="M959" s="64" t="str">
        <f>IF(E959=0," ",IF(D959="Hayır",VLOOKUP(H959,Katsayı!$A$1:$B$197,2),IF(D959="Evet",VLOOKUP(H959,Katsayı!$A$199:$B$235,2),0)))</f>
        <v xml:space="preserve"> </v>
      </c>
      <c r="N959" s="82" t="str">
        <f t="shared" si="142"/>
        <v xml:space="preserve"> </v>
      </c>
      <c r="O959" s="83" t="str">
        <f t="shared" si="143"/>
        <v xml:space="preserve"> </v>
      </c>
      <c r="P959" s="83" t="str">
        <f t="shared" si="149"/>
        <v xml:space="preserve"> </v>
      </c>
      <c r="Q959" s="83" t="str">
        <f t="shared" si="144"/>
        <v xml:space="preserve"> </v>
      </c>
      <c r="R959" s="82" t="str">
        <f t="shared" si="145"/>
        <v xml:space="preserve"> </v>
      </c>
      <c r="S959" s="82" t="str">
        <f t="shared" si="146"/>
        <v xml:space="preserve"> </v>
      </c>
      <c r="T959" s="84" t="str">
        <f t="shared" si="147"/>
        <v xml:space="preserve"> </v>
      </c>
      <c r="U959" s="77"/>
      <c r="V959" s="78"/>
      <c r="Z959" s="80"/>
      <c r="AA959" s="80"/>
      <c r="AB959" s="80"/>
    </row>
    <row r="960" spans="1:28" s="79" customFormat="1" ht="15" customHeight="1" x14ac:dyDescent="0.2">
      <c r="A960" s="46"/>
      <c r="B960" s="85"/>
      <c r="C960" s="48"/>
      <c r="D960" s="48"/>
      <c r="E960" s="86"/>
      <c r="F960" s="50"/>
      <c r="G960" s="94" t="str">
        <f t="shared" si="140"/>
        <v xml:space="preserve"> </v>
      </c>
      <c r="H960" s="88" t="str">
        <f t="shared" si="141"/>
        <v xml:space="preserve"> </v>
      </c>
      <c r="I960" s="90"/>
      <c r="J960" s="87"/>
      <c r="K960" s="51"/>
      <c r="L960" s="96" t="str">
        <f t="shared" si="148"/>
        <v xml:space="preserve"> </v>
      </c>
      <c r="M960" s="64" t="str">
        <f>IF(E960=0," ",IF(D960="Hayır",VLOOKUP(H960,Katsayı!$A$1:$B$197,2),IF(D960="Evet",VLOOKUP(H960,Katsayı!$A$199:$B$235,2),0)))</f>
        <v xml:space="preserve"> </v>
      </c>
      <c r="N960" s="82" t="str">
        <f t="shared" si="142"/>
        <v xml:space="preserve"> </v>
      </c>
      <c r="O960" s="83" t="str">
        <f t="shared" si="143"/>
        <v xml:space="preserve"> </v>
      </c>
      <c r="P960" s="83" t="str">
        <f t="shared" si="149"/>
        <v xml:space="preserve"> </v>
      </c>
      <c r="Q960" s="83" t="str">
        <f t="shared" si="144"/>
        <v xml:space="preserve"> </v>
      </c>
      <c r="R960" s="82" t="str">
        <f t="shared" si="145"/>
        <v xml:space="preserve"> </v>
      </c>
      <c r="S960" s="82" t="str">
        <f t="shared" si="146"/>
        <v xml:space="preserve"> </v>
      </c>
      <c r="T960" s="84" t="str">
        <f t="shared" si="147"/>
        <v xml:space="preserve"> </v>
      </c>
      <c r="U960" s="77"/>
      <c r="V960" s="78"/>
      <c r="Z960" s="80"/>
      <c r="AA960" s="80"/>
      <c r="AB960" s="80"/>
    </row>
    <row r="961" spans="1:28" s="79" customFormat="1" ht="15" customHeight="1" x14ac:dyDescent="0.2">
      <c r="A961" s="46"/>
      <c r="B961" s="85"/>
      <c r="C961" s="48"/>
      <c r="D961" s="48"/>
      <c r="E961" s="86"/>
      <c r="F961" s="50"/>
      <c r="G961" s="94" t="str">
        <f t="shared" si="140"/>
        <v xml:space="preserve"> </v>
      </c>
      <c r="H961" s="88" t="str">
        <f t="shared" si="141"/>
        <v xml:space="preserve"> </v>
      </c>
      <c r="I961" s="90"/>
      <c r="J961" s="87"/>
      <c r="K961" s="51"/>
      <c r="L961" s="96" t="str">
        <f t="shared" si="148"/>
        <v xml:space="preserve"> </v>
      </c>
      <c r="M961" s="64" t="str">
        <f>IF(E961=0," ",IF(D961="Hayır",VLOOKUP(H961,Katsayı!$A$1:$B$197,2),IF(D961="Evet",VLOOKUP(H961,Katsayı!$A$199:$B$235,2),0)))</f>
        <v xml:space="preserve"> </v>
      </c>
      <c r="N961" s="82" t="str">
        <f t="shared" si="142"/>
        <v xml:space="preserve"> </v>
      </c>
      <c r="O961" s="83" t="str">
        <f t="shared" si="143"/>
        <v xml:space="preserve"> </v>
      </c>
      <c r="P961" s="83" t="str">
        <f t="shared" si="149"/>
        <v xml:space="preserve"> </v>
      </c>
      <c r="Q961" s="83" t="str">
        <f t="shared" si="144"/>
        <v xml:space="preserve"> </v>
      </c>
      <c r="R961" s="82" t="str">
        <f t="shared" si="145"/>
        <v xml:space="preserve"> </v>
      </c>
      <c r="S961" s="82" t="str">
        <f t="shared" si="146"/>
        <v xml:space="preserve"> </v>
      </c>
      <c r="T961" s="84" t="str">
        <f t="shared" si="147"/>
        <v xml:space="preserve"> </v>
      </c>
      <c r="U961" s="77"/>
      <c r="V961" s="78"/>
      <c r="Z961" s="80"/>
      <c r="AA961" s="80"/>
      <c r="AB961" s="80"/>
    </row>
    <row r="962" spans="1:28" s="79" customFormat="1" ht="15" customHeight="1" x14ac:dyDescent="0.2">
      <c r="A962" s="46"/>
      <c r="B962" s="85"/>
      <c r="C962" s="48"/>
      <c r="D962" s="48"/>
      <c r="E962" s="86"/>
      <c r="F962" s="50"/>
      <c r="G962" s="94" t="str">
        <f t="shared" si="140"/>
        <v xml:space="preserve"> </v>
      </c>
      <c r="H962" s="88" t="str">
        <f t="shared" si="141"/>
        <v xml:space="preserve"> </v>
      </c>
      <c r="I962" s="90"/>
      <c r="J962" s="87"/>
      <c r="K962" s="51"/>
      <c r="L962" s="96" t="str">
        <f t="shared" si="148"/>
        <v xml:space="preserve"> </v>
      </c>
      <c r="M962" s="64" t="str">
        <f>IF(E962=0," ",IF(D962="Hayır",VLOOKUP(H962,Katsayı!$A$1:$B$197,2),IF(D962="Evet",VLOOKUP(H962,Katsayı!$A$199:$B$235,2),0)))</f>
        <v xml:space="preserve"> </v>
      </c>
      <c r="N962" s="82" t="str">
        <f t="shared" si="142"/>
        <v xml:space="preserve"> </v>
      </c>
      <c r="O962" s="83" t="str">
        <f t="shared" si="143"/>
        <v xml:space="preserve"> </v>
      </c>
      <c r="P962" s="83" t="str">
        <f t="shared" si="149"/>
        <v xml:space="preserve"> </v>
      </c>
      <c r="Q962" s="83" t="str">
        <f t="shared" si="144"/>
        <v xml:space="preserve"> </v>
      </c>
      <c r="R962" s="82" t="str">
        <f t="shared" si="145"/>
        <v xml:space="preserve"> </v>
      </c>
      <c r="S962" s="82" t="str">
        <f t="shared" si="146"/>
        <v xml:space="preserve"> </v>
      </c>
      <c r="T962" s="84" t="str">
        <f t="shared" si="147"/>
        <v xml:space="preserve"> </v>
      </c>
      <c r="U962" s="77"/>
      <c r="V962" s="78"/>
      <c r="Z962" s="80"/>
      <c r="AA962" s="80"/>
      <c r="AB962" s="80"/>
    </row>
    <row r="963" spans="1:28" s="79" customFormat="1" ht="15" customHeight="1" x14ac:dyDescent="0.2">
      <c r="A963" s="46"/>
      <c r="B963" s="85"/>
      <c r="C963" s="48"/>
      <c r="D963" s="48"/>
      <c r="E963" s="86"/>
      <c r="F963" s="50"/>
      <c r="G963" s="94" t="str">
        <f t="shared" si="140"/>
        <v xml:space="preserve"> </v>
      </c>
      <c r="H963" s="88" t="str">
        <f t="shared" si="141"/>
        <v xml:space="preserve"> </v>
      </c>
      <c r="I963" s="90"/>
      <c r="J963" s="87"/>
      <c r="K963" s="51"/>
      <c r="L963" s="96" t="str">
        <f t="shared" si="148"/>
        <v xml:space="preserve"> </v>
      </c>
      <c r="M963" s="64" t="str">
        <f>IF(E963=0," ",IF(D963="Hayır",VLOOKUP(H963,Katsayı!$A$1:$B$197,2),IF(D963="Evet",VLOOKUP(H963,Katsayı!$A$199:$B$235,2),0)))</f>
        <v xml:space="preserve"> </v>
      </c>
      <c r="N963" s="82" t="str">
        <f t="shared" si="142"/>
        <v xml:space="preserve"> </v>
      </c>
      <c r="O963" s="83" t="str">
        <f t="shared" si="143"/>
        <v xml:space="preserve"> </v>
      </c>
      <c r="P963" s="83" t="str">
        <f t="shared" si="149"/>
        <v xml:space="preserve"> </v>
      </c>
      <c r="Q963" s="83" t="str">
        <f t="shared" si="144"/>
        <v xml:space="preserve"> </v>
      </c>
      <c r="R963" s="82" t="str">
        <f t="shared" si="145"/>
        <v xml:space="preserve"> </v>
      </c>
      <c r="S963" s="82" t="str">
        <f t="shared" si="146"/>
        <v xml:space="preserve"> </v>
      </c>
      <c r="T963" s="84" t="str">
        <f t="shared" si="147"/>
        <v xml:space="preserve"> </v>
      </c>
      <c r="U963" s="77"/>
      <c r="V963" s="78"/>
      <c r="Z963" s="80"/>
      <c r="AA963" s="80"/>
      <c r="AB963" s="80"/>
    </row>
    <row r="964" spans="1:28" s="79" customFormat="1" ht="15" customHeight="1" x14ac:dyDescent="0.2">
      <c r="A964" s="46"/>
      <c r="B964" s="85"/>
      <c r="C964" s="48"/>
      <c r="D964" s="48"/>
      <c r="E964" s="86"/>
      <c r="F964" s="49"/>
      <c r="G964" s="94" t="str">
        <f t="shared" si="140"/>
        <v xml:space="preserve"> </v>
      </c>
      <c r="H964" s="88" t="str">
        <f t="shared" si="141"/>
        <v xml:space="preserve"> </v>
      </c>
      <c r="I964" s="90"/>
      <c r="J964" s="87"/>
      <c r="K964" s="51"/>
      <c r="L964" s="96" t="str">
        <f t="shared" si="148"/>
        <v xml:space="preserve"> </v>
      </c>
      <c r="M964" s="64" t="str">
        <f>IF(E964=0," ",IF(D964="Hayır",VLOOKUP(H964,Katsayı!$A$1:$B$197,2),IF(D964="Evet",VLOOKUP(H964,Katsayı!$A$199:$B$235,2),0)))</f>
        <v xml:space="preserve"> </v>
      </c>
      <c r="N964" s="82" t="str">
        <f t="shared" si="142"/>
        <v xml:space="preserve"> </v>
      </c>
      <c r="O964" s="83" t="str">
        <f t="shared" si="143"/>
        <v xml:space="preserve"> </v>
      </c>
      <c r="P964" s="83" t="str">
        <f t="shared" si="149"/>
        <v xml:space="preserve"> </v>
      </c>
      <c r="Q964" s="83" t="str">
        <f t="shared" si="144"/>
        <v xml:space="preserve"> </v>
      </c>
      <c r="R964" s="82" t="str">
        <f t="shared" si="145"/>
        <v xml:space="preserve"> </v>
      </c>
      <c r="S964" s="82" t="str">
        <f t="shared" si="146"/>
        <v xml:space="preserve"> </v>
      </c>
      <c r="T964" s="84" t="str">
        <f t="shared" si="147"/>
        <v xml:space="preserve"> </v>
      </c>
      <c r="U964" s="77"/>
      <c r="V964" s="78"/>
      <c r="Z964" s="80"/>
      <c r="AA964" s="80"/>
      <c r="AB964" s="80"/>
    </row>
    <row r="965" spans="1:28" s="79" customFormat="1" ht="15" customHeight="1" x14ac:dyDescent="0.2">
      <c r="A965" s="46"/>
      <c r="B965" s="85"/>
      <c r="C965" s="48"/>
      <c r="D965" s="48"/>
      <c r="E965" s="86"/>
      <c r="F965" s="49"/>
      <c r="G965" s="94" t="str">
        <f t="shared" si="140"/>
        <v xml:space="preserve"> </v>
      </c>
      <c r="H965" s="88" t="str">
        <f t="shared" si="141"/>
        <v xml:space="preserve"> </v>
      </c>
      <c r="I965" s="90"/>
      <c r="J965" s="87"/>
      <c r="K965" s="51"/>
      <c r="L965" s="96" t="str">
        <f t="shared" si="148"/>
        <v xml:space="preserve"> </v>
      </c>
      <c r="M965" s="64" t="str">
        <f>IF(E965=0," ",IF(D965="Hayır",VLOOKUP(H965,Katsayı!$A$1:$B$197,2),IF(D965="Evet",VLOOKUP(H965,Katsayı!$A$199:$B$235,2),0)))</f>
        <v xml:space="preserve"> </v>
      </c>
      <c r="N965" s="82" t="str">
        <f t="shared" si="142"/>
        <v xml:space="preserve"> </v>
      </c>
      <c r="O965" s="83" t="str">
        <f t="shared" si="143"/>
        <v xml:space="preserve"> </v>
      </c>
      <c r="P965" s="83" t="str">
        <f t="shared" si="149"/>
        <v xml:space="preserve"> </v>
      </c>
      <c r="Q965" s="83" t="str">
        <f t="shared" si="144"/>
        <v xml:space="preserve"> </v>
      </c>
      <c r="R965" s="82" t="str">
        <f t="shared" si="145"/>
        <v xml:space="preserve"> </v>
      </c>
      <c r="S965" s="82" t="str">
        <f t="shared" si="146"/>
        <v xml:space="preserve"> </v>
      </c>
      <c r="T965" s="84" t="str">
        <f t="shared" si="147"/>
        <v xml:space="preserve"> </v>
      </c>
      <c r="U965" s="77"/>
      <c r="V965" s="78"/>
      <c r="Z965" s="80"/>
      <c r="AA965" s="80"/>
      <c r="AB965" s="80"/>
    </row>
    <row r="966" spans="1:28" s="79" customFormat="1" ht="15" customHeight="1" x14ac:dyDescent="0.2">
      <c r="A966" s="46"/>
      <c r="B966" s="85"/>
      <c r="C966" s="48"/>
      <c r="D966" s="48"/>
      <c r="E966" s="86"/>
      <c r="F966" s="49"/>
      <c r="G966" s="94" t="str">
        <f t="shared" si="140"/>
        <v xml:space="preserve"> </v>
      </c>
      <c r="H966" s="88" t="str">
        <f t="shared" si="141"/>
        <v xml:space="preserve"> </v>
      </c>
      <c r="I966" s="90"/>
      <c r="J966" s="87"/>
      <c r="K966" s="51"/>
      <c r="L966" s="96" t="str">
        <f t="shared" si="148"/>
        <v xml:space="preserve"> </v>
      </c>
      <c r="M966" s="64" t="str">
        <f>IF(E966=0," ",IF(D966="Hayır",VLOOKUP(H966,Katsayı!$A$1:$B$197,2),IF(D966="Evet",VLOOKUP(H966,Katsayı!$A$199:$B$235,2),0)))</f>
        <v xml:space="preserve"> </v>
      </c>
      <c r="N966" s="82" t="str">
        <f t="shared" si="142"/>
        <v xml:space="preserve"> </v>
      </c>
      <c r="O966" s="83" t="str">
        <f t="shared" si="143"/>
        <v xml:space="preserve"> </v>
      </c>
      <c r="P966" s="83" t="str">
        <f t="shared" si="149"/>
        <v xml:space="preserve"> </v>
      </c>
      <c r="Q966" s="83" t="str">
        <f t="shared" si="144"/>
        <v xml:space="preserve"> </v>
      </c>
      <c r="R966" s="82" t="str">
        <f t="shared" si="145"/>
        <v xml:space="preserve"> </v>
      </c>
      <c r="S966" s="82" t="str">
        <f t="shared" si="146"/>
        <v xml:space="preserve"> </v>
      </c>
      <c r="T966" s="84" t="str">
        <f t="shared" si="147"/>
        <v xml:space="preserve"> </v>
      </c>
      <c r="U966" s="77"/>
      <c r="V966" s="78"/>
      <c r="Z966" s="80"/>
      <c r="AA966" s="80"/>
      <c r="AB966" s="80"/>
    </row>
    <row r="967" spans="1:28" s="79" customFormat="1" ht="15" customHeight="1" x14ac:dyDescent="0.2">
      <c r="A967" s="46"/>
      <c r="B967" s="85"/>
      <c r="C967" s="48"/>
      <c r="D967" s="48"/>
      <c r="E967" s="86"/>
      <c r="F967" s="49"/>
      <c r="G967" s="94" t="str">
        <f t="shared" ref="G967:G1030" si="150">IF(E967&gt;0,IF(AND(MONTH(E967)=1,DAY(E967)&gt;=27),E967+28,IF(AND(MONTH(E967)=1,DAY(E967)=1),E967+31,IF(AND(MONTH(E967)=3,DAY(E967)=1),E967+31,IF(AND(MONTH(E967)=5,DAY(E967)=1),E967+31,IF(AND(MONTH(E967)=7,DAY(E967)=1),E967+31,IF(AND(MONTH(E967)=8,DAY(E967)=1),E967+31,IF(AND(MONTH(E967)=10,DAY(E967)=1),E967+31,IF(AND(MONTH(E967)=12,DAY(E967)=1),E967+31,IF(DAY(E967)=31,E967+30,E967+31)))))))))," ")</f>
        <v xml:space="preserve"> </v>
      </c>
      <c r="H967" s="88" t="str">
        <f t="shared" ref="H967:H1030" si="151">IF(E967&gt;0,IF(D967="Evet",43221,IF(E967&lt;=38352,38352+30,IF(E967&gt;44316,44346,G967)))," ")</f>
        <v xml:space="preserve"> </v>
      </c>
      <c r="I967" s="90"/>
      <c r="J967" s="87"/>
      <c r="K967" s="51"/>
      <c r="L967" s="96" t="str">
        <f t="shared" si="148"/>
        <v xml:space="preserve"> </v>
      </c>
      <c r="M967" s="64" t="str">
        <f>IF(E967=0," ",IF(D967="Hayır",VLOOKUP(H967,Katsayı!$A$1:$B$197,2),IF(D967="Evet",VLOOKUP(H967,Katsayı!$A$199:$B$235,2),0)))</f>
        <v xml:space="preserve"> </v>
      </c>
      <c r="N967" s="82" t="str">
        <f t="shared" ref="N967:N1030" si="152">IF(E967=0," ",J967*M967)</f>
        <v xml:space="preserve"> </v>
      </c>
      <c r="O967" s="83" t="str">
        <f t="shared" ref="O967:O1030" si="153">IF(J967&lt;=0," ",IF(N967&lt;=0," ",K967*M967))</f>
        <v xml:space="preserve"> </v>
      </c>
      <c r="P967" s="83" t="str">
        <f t="shared" si="149"/>
        <v xml:space="preserve"> </v>
      </c>
      <c r="Q967" s="83" t="str">
        <f t="shared" ref="Q967:Q1030" si="154">IF(E967=0," ",N967-J967)</f>
        <v xml:space="preserve"> </v>
      </c>
      <c r="R967" s="82" t="str">
        <f t="shared" ref="R967:R1030" si="155">IF(K967=0," ",O967-K967)</f>
        <v xml:space="preserve"> </v>
      </c>
      <c r="S967" s="82" t="str">
        <f t="shared" ref="S967:S1030" si="156">IF(J967&lt;=0," ",IF(R967=" ",Q967,Q967-R967))</f>
        <v xml:space="preserve"> </v>
      </c>
      <c r="T967" s="84" t="str">
        <f t="shared" ref="T967:T1030" si="157">IF(J967&gt;0,S967*0.02," ")</f>
        <v xml:space="preserve"> </v>
      </c>
      <c r="U967" s="77"/>
      <c r="V967" s="78"/>
      <c r="Z967" s="80"/>
      <c r="AA967" s="80"/>
      <c r="AB967" s="80"/>
    </row>
    <row r="968" spans="1:28" s="79" customFormat="1" ht="15" customHeight="1" x14ac:dyDescent="0.2">
      <c r="A968" s="46"/>
      <c r="B968" s="85"/>
      <c r="C968" s="48"/>
      <c r="D968" s="48"/>
      <c r="E968" s="86"/>
      <c r="F968" s="49"/>
      <c r="G968" s="94" t="str">
        <f t="shared" si="150"/>
        <v xml:space="preserve"> </v>
      </c>
      <c r="H968" s="88" t="str">
        <f t="shared" si="151"/>
        <v xml:space="preserve"> </v>
      </c>
      <c r="I968" s="90"/>
      <c r="J968" s="87"/>
      <c r="K968" s="51"/>
      <c r="L968" s="96" t="str">
        <f t="shared" si="148"/>
        <v xml:space="preserve"> </v>
      </c>
      <c r="M968" s="64" t="str">
        <f>IF(E968=0," ",IF(D968="Hayır",VLOOKUP(H968,Katsayı!$A$1:$B$197,2),IF(D968="Evet",VLOOKUP(H968,Katsayı!$A$199:$B$235,2),0)))</f>
        <v xml:space="preserve"> </v>
      </c>
      <c r="N968" s="82" t="str">
        <f t="shared" si="152"/>
        <v xml:space="preserve"> </v>
      </c>
      <c r="O968" s="83" t="str">
        <f t="shared" si="153"/>
        <v xml:space="preserve"> </v>
      </c>
      <c r="P968" s="83" t="str">
        <f t="shared" si="149"/>
        <v xml:space="preserve"> </v>
      </c>
      <c r="Q968" s="83" t="str">
        <f t="shared" si="154"/>
        <v xml:space="preserve"> </v>
      </c>
      <c r="R968" s="82" t="str">
        <f t="shared" si="155"/>
        <v xml:space="preserve"> </v>
      </c>
      <c r="S968" s="82" t="str">
        <f t="shared" si="156"/>
        <v xml:space="preserve"> </v>
      </c>
      <c r="T968" s="84" t="str">
        <f t="shared" si="157"/>
        <v xml:space="preserve"> </v>
      </c>
      <c r="U968" s="77"/>
      <c r="V968" s="78"/>
      <c r="Z968" s="80"/>
      <c r="AA968" s="80"/>
      <c r="AB968" s="80"/>
    </row>
    <row r="969" spans="1:28" s="79" customFormat="1" ht="15" customHeight="1" x14ac:dyDescent="0.2">
      <c r="A969" s="46"/>
      <c r="B969" s="85"/>
      <c r="C969" s="48"/>
      <c r="D969" s="48"/>
      <c r="E969" s="86"/>
      <c r="F969" s="49"/>
      <c r="G969" s="94" t="str">
        <f t="shared" si="150"/>
        <v xml:space="preserve"> </v>
      </c>
      <c r="H969" s="88" t="str">
        <f t="shared" si="151"/>
        <v xml:space="preserve"> </v>
      </c>
      <c r="I969" s="90"/>
      <c r="J969" s="87"/>
      <c r="K969" s="51"/>
      <c r="L969" s="96" t="str">
        <f t="shared" ref="L969:L1032" si="158">IF(J969&gt;0,J969-K969," ")</f>
        <v xml:space="preserve"> </v>
      </c>
      <c r="M969" s="64" t="str">
        <f>IF(E969=0," ",IF(D969="Hayır",VLOOKUP(H969,Katsayı!$A$1:$B$197,2),IF(D969="Evet",VLOOKUP(H969,Katsayı!$A$199:$B$235,2),0)))</f>
        <v xml:space="preserve"> </v>
      </c>
      <c r="N969" s="82" t="str">
        <f t="shared" si="152"/>
        <v xml:space="preserve"> </v>
      </c>
      <c r="O969" s="83" t="str">
        <f t="shared" si="153"/>
        <v xml:space="preserve"> </v>
      </c>
      <c r="P969" s="83" t="str">
        <f t="shared" ref="P969:P1032" si="159">IF(J969&gt;0,N969-O969," ")</f>
        <v xml:space="preserve"> </v>
      </c>
      <c r="Q969" s="83" t="str">
        <f t="shared" si="154"/>
        <v xml:space="preserve"> </v>
      </c>
      <c r="R969" s="82" t="str">
        <f t="shared" si="155"/>
        <v xml:space="preserve"> </v>
      </c>
      <c r="S969" s="82" t="str">
        <f t="shared" si="156"/>
        <v xml:space="preserve"> </v>
      </c>
      <c r="T969" s="84" t="str">
        <f t="shared" si="157"/>
        <v xml:space="preserve"> </v>
      </c>
      <c r="U969" s="77"/>
      <c r="V969" s="78"/>
      <c r="Z969" s="80"/>
      <c r="AA969" s="80"/>
      <c r="AB969" s="80"/>
    </row>
    <row r="970" spans="1:28" s="79" customFormat="1" ht="15" customHeight="1" x14ac:dyDescent="0.2">
      <c r="A970" s="46"/>
      <c r="B970" s="85"/>
      <c r="C970" s="48"/>
      <c r="D970" s="48"/>
      <c r="E970" s="86"/>
      <c r="F970" s="49"/>
      <c r="G970" s="94" t="str">
        <f t="shared" si="150"/>
        <v xml:space="preserve"> </v>
      </c>
      <c r="H970" s="88" t="str">
        <f t="shared" si="151"/>
        <v xml:space="preserve"> </v>
      </c>
      <c r="I970" s="90"/>
      <c r="J970" s="87"/>
      <c r="K970" s="51"/>
      <c r="L970" s="96" t="str">
        <f t="shared" si="158"/>
        <v xml:space="preserve"> </v>
      </c>
      <c r="M970" s="64" t="str">
        <f>IF(E970=0," ",IF(D970="Hayır",VLOOKUP(H970,Katsayı!$A$1:$B$197,2),IF(D970="Evet",VLOOKUP(H970,Katsayı!$A$199:$B$235,2),0)))</f>
        <v xml:space="preserve"> </v>
      </c>
      <c r="N970" s="82" t="str">
        <f t="shared" si="152"/>
        <v xml:space="preserve"> </v>
      </c>
      <c r="O970" s="83" t="str">
        <f t="shared" si="153"/>
        <v xml:space="preserve"> </v>
      </c>
      <c r="P970" s="83" t="str">
        <f t="shared" si="159"/>
        <v xml:space="preserve"> </v>
      </c>
      <c r="Q970" s="83" t="str">
        <f t="shared" si="154"/>
        <v xml:space="preserve"> </v>
      </c>
      <c r="R970" s="82" t="str">
        <f t="shared" si="155"/>
        <v xml:space="preserve"> </v>
      </c>
      <c r="S970" s="82" t="str">
        <f t="shared" si="156"/>
        <v xml:space="preserve"> </v>
      </c>
      <c r="T970" s="84" t="str">
        <f t="shared" si="157"/>
        <v xml:space="preserve"> </v>
      </c>
      <c r="U970" s="77"/>
      <c r="V970" s="78"/>
      <c r="Z970" s="80"/>
      <c r="AA970" s="80"/>
      <c r="AB970" s="80"/>
    </row>
    <row r="971" spans="1:28" s="79" customFormat="1" ht="15" customHeight="1" x14ac:dyDescent="0.2">
      <c r="A971" s="46"/>
      <c r="B971" s="85"/>
      <c r="C971" s="48"/>
      <c r="D971" s="48"/>
      <c r="E971" s="86"/>
      <c r="F971" s="49"/>
      <c r="G971" s="94" t="str">
        <f t="shared" si="150"/>
        <v xml:space="preserve"> </v>
      </c>
      <c r="H971" s="88" t="str">
        <f t="shared" si="151"/>
        <v xml:space="preserve"> </v>
      </c>
      <c r="I971" s="90"/>
      <c r="J971" s="87"/>
      <c r="K971" s="51"/>
      <c r="L971" s="96" t="str">
        <f t="shared" si="158"/>
        <v xml:space="preserve"> </v>
      </c>
      <c r="M971" s="64" t="str">
        <f>IF(E971=0," ",IF(D971="Hayır",VLOOKUP(H971,Katsayı!$A$1:$B$197,2),IF(D971="Evet",VLOOKUP(H971,Katsayı!$A$199:$B$235,2),0)))</f>
        <v xml:space="preserve"> </v>
      </c>
      <c r="N971" s="82" t="str">
        <f t="shared" si="152"/>
        <v xml:space="preserve"> </v>
      </c>
      <c r="O971" s="83" t="str">
        <f t="shared" si="153"/>
        <v xml:space="preserve"> </v>
      </c>
      <c r="P971" s="83" t="str">
        <f t="shared" si="159"/>
        <v xml:space="preserve"> </v>
      </c>
      <c r="Q971" s="83" t="str">
        <f t="shared" si="154"/>
        <v xml:space="preserve"> </v>
      </c>
      <c r="R971" s="82" t="str">
        <f t="shared" si="155"/>
        <v xml:space="preserve"> </v>
      </c>
      <c r="S971" s="82" t="str">
        <f t="shared" si="156"/>
        <v xml:space="preserve"> </v>
      </c>
      <c r="T971" s="84" t="str">
        <f t="shared" si="157"/>
        <v xml:space="preserve"> </v>
      </c>
      <c r="U971" s="77"/>
      <c r="V971" s="78"/>
      <c r="Z971" s="80"/>
      <c r="AA971" s="80"/>
      <c r="AB971" s="80"/>
    </row>
    <row r="972" spans="1:28" s="79" customFormat="1" ht="15" customHeight="1" x14ac:dyDescent="0.2">
      <c r="A972" s="46"/>
      <c r="B972" s="85"/>
      <c r="C972" s="48"/>
      <c r="D972" s="48"/>
      <c r="E972" s="86"/>
      <c r="F972" s="49"/>
      <c r="G972" s="94" t="str">
        <f t="shared" si="150"/>
        <v xml:space="preserve"> </v>
      </c>
      <c r="H972" s="88" t="str">
        <f t="shared" si="151"/>
        <v xml:space="preserve"> </v>
      </c>
      <c r="I972" s="90"/>
      <c r="J972" s="87"/>
      <c r="K972" s="51"/>
      <c r="L972" s="96" t="str">
        <f t="shared" si="158"/>
        <v xml:space="preserve"> </v>
      </c>
      <c r="M972" s="64" t="str">
        <f>IF(E972=0," ",IF(D972="Hayır",VLOOKUP(H972,Katsayı!$A$1:$B$197,2),IF(D972="Evet",VLOOKUP(H972,Katsayı!$A$199:$B$235,2),0)))</f>
        <v xml:space="preserve"> </v>
      </c>
      <c r="N972" s="82" t="str">
        <f t="shared" si="152"/>
        <v xml:space="preserve"> </v>
      </c>
      <c r="O972" s="83" t="str">
        <f t="shared" si="153"/>
        <v xml:space="preserve"> </v>
      </c>
      <c r="P972" s="83" t="str">
        <f t="shared" si="159"/>
        <v xml:space="preserve"> </v>
      </c>
      <c r="Q972" s="83" t="str">
        <f t="shared" si="154"/>
        <v xml:space="preserve"> </v>
      </c>
      <c r="R972" s="82" t="str">
        <f t="shared" si="155"/>
        <v xml:space="preserve"> </v>
      </c>
      <c r="S972" s="82" t="str">
        <f t="shared" si="156"/>
        <v xml:space="preserve"> </v>
      </c>
      <c r="T972" s="84" t="str">
        <f t="shared" si="157"/>
        <v xml:space="preserve"> </v>
      </c>
      <c r="U972" s="77"/>
      <c r="V972" s="78"/>
      <c r="Z972" s="80"/>
      <c r="AA972" s="80"/>
      <c r="AB972" s="80"/>
    </row>
    <row r="973" spans="1:28" s="79" customFormat="1" ht="15" customHeight="1" x14ac:dyDescent="0.2">
      <c r="A973" s="46"/>
      <c r="B973" s="85"/>
      <c r="C973" s="48"/>
      <c r="D973" s="48"/>
      <c r="E973" s="86"/>
      <c r="F973" s="49"/>
      <c r="G973" s="94" t="str">
        <f t="shared" si="150"/>
        <v xml:space="preserve"> </v>
      </c>
      <c r="H973" s="88" t="str">
        <f t="shared" si="151"/>
        <v xml:space="preserve"> </v>
      </c>
      <c r="I973" s="90"/>
      <c r="J973" s="87"/>
      <c r="K973" s="51"/>
      <c r="L973" s="96" t="str">
        <f t="shared" si="158"/>
        <v xml:space="preserve"> </v>
      </c>
      <c r="M973" s="64" t="str">
        <f>IF(E973=0," ",IF(D973="Hayır",VLOOKUP(H973,Katsayı!$A$1:$B$197,2),IF(D973="Evet",VLOOKUP(H973,Katsayı!$A$199:$B$235,2),0)))</f>
        <v xml:space="preserve"> </v>
      </c>
      <c r="N973" s="82" t="str">
        <f t="shared" si="152"/>
        <v xml:space="preserve"> </v>
      </c>
      <c r="O973" s="83" t="str">
        <f t="shared" si="153"/>
        <v xml:space="preserve"> </v>
      </c>
      <c r="P973" s="83" t="str">
        <f t="shared" si="159"/>
        <v xml:space="preserve"> </v>
      </c>
      <c r="Q973" s="83" t="str">
        <f t="shared" si="154"/>
        <v xml:space="preserve"> </v>
      </c>
      <c r="R973" s="82" t="str">
        <f t="shared" si="155"/>
        <v xml:space="preserve"> </v>
      </c>
      <c r="S973" s="82" t="str">
        <f t="shared" si="156"/>
        <v xml:space="preserve"> </v>
      </c>
      <c r="T973" s="84" t="str">
        <f t="shared" si="157"/>
        <v xml:space="preserve"> </v>
      </c>
      <c r="U973" s="77"/>
      <c r="V973" s="78"/>
      <c r="Z973" s="80"/>
      <c r="AA973" s="80"/>
      <c r="AB973" s="80"/>
    </row>
    <row r="974" spans="1:28" s="79" customFormat="1" ht="15" customHeight="1" x14ac:dyDescent="0.2">
      <c r="A974" s="46"/>
      <c r="B974" s="85"/>
      <c r="C974" s="48"/>
      <c r="D974" s="48"/>
      <c r="E974" s="86"/>
      <c r="F974" s="49"/>
      <c r="G974" s="94" t="str">
        <f t="shared" si="150"/>
        <v xml:space="preserve"> </v>
      </c>
      <c r="H974" s="88" t="str">
        <f t="shared" si="151"/>
        <v xml:space="preserve"> </v>
      </c>
      <c r="I974" s="90"/>
      <c r="J974" s="87"/>
      <c r="K974" s="51"/>
      <c r="L974" s="96" t="str">
        <f t="shared" si="158"/>
        <v xml:space="preserve"> </v>
      </c>
      <c r="M974" s="64" t="str">
        <f>IF(E974=0," ",IF(D974="Hayır",VLOOKUP(H974,Katsayı!$A$1:$B$197,2),IF(D974="Evet",VLOOKUP(H974,Katsayı!$A$199:$B$235,2),0)))</f>
        <v xml:space="preserve"> </v>
      </c>
      <c r="N974" s="82" t="str">
        <f t="shared" si="152"/>
        <v xml:space="preserve"> </v>
      </c>
      <c r="O974" s="83" t="str">
        <f t="shared" si="153"/>
        <v xml:space="preserve"> </v>
      </c>
      <c r="P974" s="83" t="str">
        <f t="shared" si="159"/>
        <v xml:space="preserve"> </v>
      </c>
      <c r="Q974" s="83" t="str">
        <f t="shared" si="154"/>
        <v xml:space="preserve"> </v>
      </c>
      <c r="R974" s="82" t="str">
        <f t="shared" si="155"/>
        <v xml:space="preserve"> </v>
      </c>
      <c r="S974" s="82" t="str">
        <f t="shared" si="156"/>
        <v xml:space="preserve"> </v>
      </c>
      <c r="T974" s="84" t="str">
        <f t="shared" si="157"/>
        <v xml:space="preserve"> </v>
      </c>
      <c r="U974" s="77"/>
      <c r="V974" s="78"/>
      <c r="Z974" s="80"/>
      <c r="AA974" s="80"/>
      <c r="AB974" s="80"/>
    </row>
    <row r="975" spans="1:28" s="79" customFormat="1" ht="15" customHeight="1" x14ac:dyDescent="0.2">
      <c r="A975" s="46"/>
      <c r="B975" s="85"/>
      <c r="C975" s="48"/>
      <c r="D975" s="48"/>
      <c r="E975" s="86"/>
      <c r="F975" s="49"/>
      <c r="G975" s="94" t="str">
        <f t="shared" si="150"/>
        <v xml:space="preserve"> </v>
      </c>
      <c r="H975" s="88" t="str">
        <f t="shared" si="151"/>
        <v xml:space="preserve"> </v>
      </c>
      <c r="I975" s="90"/>
      <c r="J975" s="87"/>
      <c r="K975" s="51"/>
      <c r="L975" s="96" t="str">
        <f t="shared" si="158"/>
        <v xml:space="preserve"> </v>
      </c>
      <c r="M975" s="64" t="str">
        <f>IF(E975=0," ",IF(D975="Hayır",VLOOKUP(H975,Katsayı!$A$1:$B$197,2),IF(D975="Evet",VLOOKUP(H975,Katsayı!$A$199:$B$235,2),0)))</f>
        <v xml:space="preserve"> </v>
      </c>
      <c r="N975" s="82" t="str">
        <f t="shared" si="152"/>
        <v xml:space="preserve"> </v>
      </c>
      <c r="O975" s="83" t="str">
        <f t="shared" si="153"/>
        <v xml:space="preserve"> </v>
      </c>
      <c r="P975" s="83" t="str">
        <f t="shared" si="159"/>
        <v xml:space="preserve"> </v>
      </c>
      <c r="Q975" s="83" t="str">
        <f t="shared" si="154"/>
        <v xml:space="preserve"> </v>
      </c>
      <c r="R975" s="82" t="str">
        <f t="shared" si="155"/>
        <v xml:space="preserve"> </v>
      </c>
      <c r="S975" s="82" t="str">
        <f t="shared" si="156"/>
        <v xml:space="preserve"> </v>
      </c>
      <c r="T975" s="84" t="str">
        <f t="shared" si="157"/>
        <v xml:space="preserve"> </v>
      </c>
      <c r="U975" s="77"/>
      <c r="V975" s="78"/>
      <c r="Z975" s="80"/>
      <c r="AA975" s="80"/>
      <c r="AB975" s="80"/>
    </row>
    <row r="976" spans="1:28" s="79" customFormat="1" ht="15" customHeight="1" x14ac:dyDescent="0.2">
      <c r="A976" s="46"/>
      <c r="B976" s="85"/>
      <c r="C976" s="48"/>
      <c r="D976" s="48"/>
      <c r="E976" s="86"/>
      <c r="F976" s="49"/>
      <c r="G976" s="94" t="str">
        <f t="shared" si="150"/>
        <v xml:space="preserve"> </v>
      </c>
      <c r="H976" s="88" t="str">
        <f t="shared" si="151"/>
        <v xml:space="preserve"> </v>
      </c>
      <c r="I976" s="90"/>
      <c r="J976" s="87"/>
      <c r="K976" s="51"/>
      <c r="L976" s="96" t="str">
        <f t="shared" si="158"/>
        <v xml:space="preserve"> </v>
      </c>
      <c r="M976" s="64" t="str">
        <f>IF(E976=0," ",IF(D976="Hayır",VLOOKUP(H976,Katsayı!$A$1:$B$197,2),IF(D976="Evet",VLOOKUP(H976,Katsayı!$A$199:$B$235,2),0)))</f>
        <v xml:space="preserve"> </v>
      </c>
      <c r="N976" s="82" t="str">
        <f t="shared" si="152"/>
        <v xml:space="preserve"> </v>
      </c>
      <c r="O976" s="83" t="str">
        <f t="shared" si="153"/>
        <v xml:space="preserve"> </v>
      </c>
      <c r="P976" s="83" t="str">
        <f t="shared" si="159"/>
        <v xml:space="preserve"> </v>
      </c>
      <c r="Q976" s="83" t="str">
        <f t="shared" si="154"/>
        <v xml:space="preserve"> </v>
      </c>
      <c r="R976" s="82" t="str">
        <f t="shared" si="155"/>
        <v xml:space="preserve"> </v>
      </c>
      <c r="S976" s="82" t="str">
        <f t="shared" si="156"/>
        <v xml:space="preserve"> </v>
      </c>
      <c r="T976" s="84" t="str">
        <f t="shared" si="157"/>
        <v xml:space="preserve"> </v>
      </c>
      <c r="U976" s="77"/>
      <c r="V976" s="78"/>
      <c r="Z976" s="80"/>
      <c r="AA976" s="80"/>
      <c r="AB976" s="80"/>
    </row>
    <row r="977" spans="1:28" s="79" customFormat="1" ht="15" customHeight="1" x14ac:dyDescent="0.2">
      <c r="A977" s="46"/>
      <c r="B977" s="85"/>
      <c r="C977" s="48"/>
      <c r="D977" s="48"/>
      <c r="E977" s="86"/>
      <c r="F977" s="49"/>
      <c r="G977" s="94" t="str">
        <f t="shared" si="150"/>
        <v xml:space="preserve"> </v>
      </c>
      <c r="H977" s="88" t="str">
        <f t="shared" si="151"/>
        <v xml:space="preserve"> </v>
      </c>
      <c r="I977" s="90"/>
      <c r="J977" s="87"/>
      <c r="K977" s="51"/>
      <c r="L977" s="96" t="str">
        <f t="shared" si="158"/>
        <v xml:space="preserve"> </v>
      </c>
      <c r="M977" s="64" t="str">
        <f>IF(E977=0," ",IF(D977="Hayır",VLOOKUP(H977,Katsayı!$A$1:$B$197,2),IF(D977="Evet",VLOOKUP(H977,Katsayı!$A$199:$B$235,2),0)))</f>
        <v xml:space="preserve"> </v>
      </c>
      <c r="N977" s="82" t="str">
        <f t="shared" si="152"/>
        <v xml:space="preserve"> </v>
      </c>
      <c r="O977" s="83" t="str">
        <f t="shared" si="153"/>
        <v xml:space="preserve"> </v>
      </c>
      <c r="P977" s="83" t="str">
        <f t="shared" si="159"/>
        <v xml:space="preserve"> </v>
      </c>
      <c r="Q977" s="83" t="str">
        <f t="shared" si="154"/>
        <v xml:space="preserve"> </v>
      </c>
      <c r="R977" s="82" t="str">
        <f t="shared" si="155"/>
        <v xml:space="preserve"> </v>
      </c>
      <c r="S977" s="82" t="str">
        <f t="shared" si="156"/>
        <v xml:space="preserve"> </v>
      </c>
      <c r="T977" s="84" t="str">
        <f t="shared" si="157"/>
        <v xml:space="preserve"> </v>
      </c>
      <c r="U977" s="77"/>
      <c r="V977" s="78"/>
      <c r="Z977" s="80"/>
      <c r="AA977" s="80"/>
      <c r="AB977" s="80"/>
    </row>
    <row r="978" spans="1:28" s="79" customFormat="1" ht="15" customHeight="1" x14ac:dyDescent="0.2">
      <c r="A978" s="46"/>
      <c r="B978" s="85"/>
      <c r="C978" s="48"/>
      <c r="D978" s="48"/>
      <c r="E978" s="86"/>
      <c r="F978" s="49"/>
      <c r="G978" s="94" t="str">
        <f t="shared" si="150"/>
        <v xml:space="preserve"> </v>
      </c>
      <c r="H978" s="88" t="str">
        <f t="shared" si="151"/>
        <v xml:space="preserve"> </v>
      </c>
      <c r="I978" s="90"/>
      <c r="J978" s="87"/>
      <c r="K978" s="51"/>
      <c r="L978" s="96" t="str">
        <f t="shared" si="158"/>
        <v xml:space="preserve"> </v>
      </c>
      <c r="M978" s="64" t="str">
        <f>IF(E978=0," ",IF(D978="Hayır",VLOOKUP(H978,Katsayı!$A$1:$B$197,2),IF(D978="Evet",VLOOKUP(H978,Katsayı!$A$199:$B$235,2),0)))</f>
        <v xml:space="preserve"> </v>
      </c>
      <c r="N978" s="82" t="str">
        <f t="shared" si="152"/>
        <v xml:space="preserve"> </v>
      </c>
      <c r="O978" s="83" t="str">
        <f t="shared" si="153"/>
        <v xml:space="preserve"> </v>
      </c>
      <c r="P978" s="83" t="str">
        <f t="shared" si="159"/>
        <v xml:space="preserve"> </v>
      </c>
      <c r="Q978" s="83" t="str">
        <f t="shared" si="154"/>
        <v xml:space="preserve"> </v>
      </c>
      <c r="R978" s="82" t="str">
        <f t="shared" si="155"/>
        <v xml:space="preserve"> </v>
      </c>
      <c r="S978" s="82" t="str">
        <f t="shared" si="156"/>
        <v xml:space="preserve"> </v>
      </c>
      <c r="T978" s="84" t="str">
        <f t="shared" si="157"/>
        <v xml:space="preserve"> </v>
      </c>
      <c r="U978" s="77"/>
      <c r="V978" s="78"/>
      <c r="Z978" s="80"/>
      <c r="AA978" s="80"/>
      <c r="AB978" s="80"/>
    </row>
    <row r="979" spans="1:28" s="79" customFormat="1" ht="15" customHeight="1" x14ac:dyDescent="0.2">
      <c r="A979" s="46"/>
      <c r="B979" s="47"/>
      <c r="C979" s="48"/>
      <c r="D979" s="48"/>
      <c r="E979" s="86"/>
      <c r="F979" s="50"/>
      <c r="G979" s="94" t="str">
        <f t="shared" si="150"/>
        <v xml:space="preserve"> </v>
      </c>
      <c r="H979" s="88" t="str">
        <f t="shared" si="151"/>
        <v xml:space="preserve"> </v>
      </c>
      <c r="I979" s="90"/>
      <c r="J979" s="81"/>
      <c r="K979" s="51"/>
      <c r="L979" s="96" t="str">
        <f t="shared" si="158"/>
        <v xml:space="preserve"> </v>
      </c>
      <c r="M979" s="64" t="str">
        <f>IF(E979=0," ",IF(D979="Hayır",VLOOKUP(H979,Katsayı!$A$1:$B$197,2),IF(D979="Evet",VLOOKUP(H979,Katsayı!$A$199:$B$235,2),0)))</f>
        <v xml:space="preserve"> </v>
      </c>
      <c r="N979" s="82" t="str">
        <f t="shared" si="152"/>
        <v xml:space="preserve"> </v>
      </c>
      <c r="O979" s="83" t="str">
        <f t="shared" si="153"/>
        <v xml:space="preserve"> </v>
      </c>
      <c r="P979" s="83" t="str">
        <f t="shared" si="159"/>
        <v xml:space="preserve"> </v>
      </c>
      <c r="Q979" s="83" t="str">
        <f t="shared" si="154"/>
        <v xml:space="preserve"> </v>
      </c>
      <c r="R979" s="82" t="str">
        <f t="shared" si="155"/>
        <v xml:space="preserve"> </v>
      </c>
      <c r="S979" s="82" t="str">
        <f t="shared" si="156"/>
        <v xml:space="preserve"> </v>
      </c>
      <c r="T979" s="84" t="str">
        <f t="shared" si="157"/>
        <v xml:space="preserve"> </v>
      </c>
      <c r="U979" s="77"/>
      <c r="V979" s="78"/>
      <c r="Z979" s="80"/>
      <c r="AA979" s="80"/>
      <c r="AB979" s="80"/>
    </row>
    <row r="980" spans="1:28" s="79" customFormat="1" ht="15" customHeight="1" x14ac:dyDescent="0.2">
      <c r="A980" s="46"/>
      <c r="B980" s="47"/>
      <c r="C980" s="48"/>
      <c r="D980" s="48"/>
      <c r="E980" s="58"/>
      <c r="F980" s="50"/>
      <c r="G980" s="94" t="str">
        <f t="shared" si="150"/>
        <v xml:space="preserve"> </v>
      </c>
      <c r="H980" s="88" t="str">
        <f t="shared" si="151"/>
        <v xml:space="preserve"> </v>
      </c>
      <c r="I980" s="90"/>
      <c r="J980" s="81"/>
      <c r="K980" s="51"/>
      <c r="L980" s="96" t="str">
        <f t="shared" si="158"/>
        <v xml:space="preserve"> </v>
      </c>
      <c r="M980" s="64" t="str">
        <f>IF(E980=0," ",IF(D980="Hayır",VLOOKUP(H980,Katsayı!$A$1:$B$197,2),IF(D980="Evet",VLOOKUP(H980,Katsayı!$A$199:$B$235,2),0)))</f>
        <v xml:space="preserve"> </v>
      </c>
      <c r="N980" s="82" t="str">
        <f t="shared" si="152"/>
        <v xml:space="preserve"> </v>
      </c>
      <c r="O980" s="83" t="str">
        <f t="shared" si="153"/>
        <v xml:space="preserve"> </v>
      </c>
      <c r="P980" s="83" t="str">
        <f t="shared" si="159"/>
        <v xml:space="preserve"> </v>
      </c>
      <c r="Q980" s="83" t="str">
        <f t="shared" si="154"/>
        <v xml:space="preserve"> </v>
      </c>
      <c r="R980" s="82" t="str">
        <f t="shared" si="155"/>
        <v xml:space="preserve"> </v>
      </c>
      <c r="S980" s="82" t="str">
        <f t="shared" si="156"/>
        <v xml:space="preserve"> </v>
      </c>
      <c r="T980" s="84" t="str">
        <f t="shared" si="157"/>
        <v xml:space="preserve"> </v>
      </c>
      <c r="U980" s="77"/>
      <c r="V980" s="78"/>
      <c r="Z980" s="80"/>
      <c r="AA980" s="80"/>
      <c r="AB980" s="80"/>
    </row>
    <row r="981" spans="1:28" s="79" customFormat="1" ht="15" customHeight="1" x14ac:dyDescent="0.2">
      <c r="A981" s="46"/>
      <c r="B981" s="47"/>
      <c r="C981" s="48"/>
      <c r="D981" s="48"/>
      <c r="E981" s="58"/>
      <c r="F981" s="49"/>
      <c r="G981" s="94" t="str">
        <f t="shared" si="150"/>
        <v xml:space="preserve"> </v>
      </c>
      <c r="H981" s="88" t="str">
        <f t="shared" si="151"/>
        <v xml:space="preserve"> </v>
      </c>
      <c r="I981" s="90"/>
      <c r="J981" s="81"/>
      <c r="K981" s="51"/>
      <c r="L981" s="96" t="str">
        <f t="shared" si="158"/>
        <v xml:space="preserve"> </v>
      </c>
      <c r="M981" s="64" t="str">
        <f>IF(E981=0," ",IF(D981="Hayır",VLOOKUP(H981,Katsayı!$A$1:$B$197,2),IF(D981="Evet",VLOOKUP(H981,Katsayı!$A$199:$B$235,2),0)))</f>
        <v xml:space="preserve"> </v>
      </c>
      <c r="N981" s="82" t="str">
        <f t="shared" si="152"/>
        <v xml:space="preserve"> </v>
      </c>
      <c r="O981" s="83" t="str">
        <f t="shared" si="153"/>
        <v xml:space="preserve"> </v>
      </c>
      <c r="P981" s="83" t="str">
        <f t="shared" si="159"/>
        <v xml:space="preserve"> </v>
      </c>
      <c r="Q981" s="83" t="str">
        <f t="shared" si="154"/>
        <v xml:space="preserve"> </v>
      </c>
      <c r="R981" s="82" t="str">
        <f t="shared" si="155"/>
        <v xml:space="preserve"> </v>
      </c>
      <c r="S981" s="82" t="str">
        <f t="shared" si="156"/>
        <v xml:space="preserve"> </v>
      </c>
      <c r="T981" s="84" t="str">
        <f t="shared" si="157"/>
        <v xml:space="preserve"> </v>
      </c>
      <c r="U981" s="77"/>
      <c r="V981" s="78"/>
      <c r="Z981" s="80"/>
      <c r="AA981" s="80"/>
      <c r="AB981" s="80"/>
    </row>
    <row r="982" spans="1:28" s="79" customFormat="1" ht="15" customHeight="1" x14ac:dyDescent="0.2">
      <c r="A982" s="46"/>
      <c r="B982" s="47"/>
      <c r="C982" s="48"/>
      <c r="D982" s="48"/>
      <c r="E982" s="58"/>
      <c r="F982" s="49"/>
      <c r="G982" s="94" t="str">
        <f t="shared" si="150"/>
        <v xml:space="preserve"> </v>
      </c>
      <c r="H982" s="88" t="str">
        <f t="shared" si="151"/>
        <v xml:space="preserve"> </v>
      </c>
      <c r="I982" s="90"/>
      <c r="J982" s="81"/>
      <c r="K982" s="51"/>
      <c r="L982" s="96" t="str">
        <f t="shared" si="158"/>
        <v xml:space="preserve"> </v>
      </c>
      <c r="M982" s="64" t="str">
        <f>IF(E982=0," ",IF(D982="Hayır",VLOOKUP(H982,Katsayı!$A$1:$B$197,2),IF(D982="Evet",VLOOKUP(H982,Katsayı!$A$199:$B$235,2),0)))</f>
        <v xml:space="preserve"> </v>
      </c>
      <c r="N982" s="82" t="str">
        <f t="shared" si="152"/>
        <v xml:space="preserve"> </v>
      </c>
      <c r="O982" s="83" t="str">
        <f t="shared" si="153"/>
        <v xml:space="preserve"> </v>
      </c>
      <c r="P982" s="83" t="str">
        <f t="shared" si="159"/>
        <v xml:space="preserve"> </v>
      </c>
      <c r="Q982" s="83" t="str">
        <f t="shared" si="154"/>
        <v xml:space="preserve"> </v>
      </c>
      <c r="R982" s="82" t="str">
        <f t="shared" si="155"/>
        <v xml:space="preserve"> </v>
      </c>
      <c r="S982" s="82" t="str">
        <f t="shared" si="156"/>
        <v xml:space="preserve"> </v>
      </c>
      <c r="T982" s="84" t="str">
        <f t="shared" si="157"/>
        <v xml:space="preserve"> </v>
      </c>
      <c r="U982" s="77"/>
      <c r="V982" s="78"/>
      <c r="Z982" s="80"/>
      <c r="AA982" s="80"/>
      <c r="AB982" s="80"/>
    </row>
    <row r="983" spans="1:28" s="79" customFormat="1" ht="15" customHeight="1" x14ac:dyDescent="0.2">
      <c r="A983" s="46"/>
      <c r="B983" s="47"/>
      <c r="C983" s="48"/>
      <c r="D983" s="48"/>
      <c r="E983" s="58"/>
      <c r="F983" s="49"/>
      <c r="G983" s="94" t="str">
        <f t="shared" si="150"/>
        <v xml:space="preserve"> </v>
      </c>
      <c r="H983" s="88" t="str">
        <f t="shared" si="151"/>
        <v xml:space="preserve"> </v>
      </c>
      <c r="I983" s="90"/>
      <c r="J983" s="81"/>
      <c r="K983" s="51"/>
      <c r="L983" s="96" t="str">
        <f t="shared" si="158"/>
        <v xml:space="preserve"> </v>
      </c>
      <c r="M983" s="64" t="str">
        <f>IF(E983=0," ",IF(D983="Hayır",VLOOKUP(H983,Katsayı!$A$1:$B$197,2),IF(D983="Evet",VLOOKUP(H983,Katsayı!$A$199:$B$235,2),0)))</f>
        <v xml:space="preserve"> </v>
      </c>
      <c r="N983" s="82" t="str">
        <f t="shared" si="152"/>
        <v xml:space="preserve"> </v>
      </c>
      <c r="O983" s="83" t="str">
        <f t="shared" si="153"/>
        <v xml:space="preserve"> </v>
      </c>
      <c r="P983" s="83" t="str">
        <f t="shared" si="159"/>
        <v xml:space="preserve"> </v>
      </c>
      <c r="Q983" s="83" t="str">
        <f t="shared" si="154"/>
        <v xml:space="preserve"> </v>
      </c>
      <c r="R983" s="82" t="str">
        <f t="shared" si="155"/>
        <v xml:space="preserve"> </v>
      </c>
      <c r="S983" s="82" t="str">
        <f t="shared" si="156"/>
        <v xml:space="preserve"> </v>
      </c>
      <c r="T983" s="84" t="str">
        <f t="shared" si="157"/>
        <v xml:space="preserve"> </v>
      </c>
      <c r="U983" s="77"/>
      <c r="V983" s="78"/>
      <c r="Z983" s="80"/>
      <c r="AA983" s="80"/>
      <c r="AB983" s="80"/>
    </row>
    <row r="984" spans="1:28" s="79" customFormat="1" ht="15" customHeight="1" x14ac:dyDescent="0.2">
      <c r="A984" s="46"/>
      <c r="B984" s="47"/>
      <c r="C984" s="48"/>
      <c r="D984" s="48"/>
      <c r="E984" s="58"/>
      <c r="F984" s="49"/>
      <c r="G984" s="94" t="str">
        <f t="shared" si="150"/>
        <v xml:space="preserve"> </v>
      </c>
      <c r="H984" s="88" t="str">
        <f t="shared" si="151"/>
        <v xml:space="preserve"> </v>
      </c>
      <c r="I984" s="90"/>
      <c r="J984" s="81"/>
      <c r="K984" s="51"/>
      <c r="L984" s="96" t="str">
        <f t="shared" si="158"/>
        <v xml:space="preserve"> </v>
      </c>
      <c r="M984" s="64" t="str">
        <f>IF(E984=0," ",IF(D984="Hayır",VLOOKUP(H984,Katsayı!$A$1:$B$197,2),IF(D984="Evet",VLOOKUP(H984,Katsayı!$A$199:$B$235,2),0)))</f>
        <v xml:space="preserve"> </v>
      </c>
      <c r="N984" s="82" t="str">
        <f t="shared" si="152"/>
        <v xml:space="preserve"> </v>
      </c>
      <c r="O984" s="83" t="str">
        <f t="shared" si="153"/>
        <v xml:space="preserve"> </v>
      </c>
      <c r="P984" s="83" t="str">
        <f t="shared" si="159"/>
        <v xml:space="preserve"> </v>
      </c>
      <c r="Q984" s="83" t="str">
        <f t="shared" si="154"/>
        <v xml:space="preserve"> </v>
      </c>
      <c r="R984" s="82" t="str">
        <f t="shared" si="155"/>
        <v xml:space="preserve"> </v>
      </c>
      <c r="S984" s="82" t="str">
        <f t="shared" si="156"/>
        <v xml:space="preserve"> </v>
      </c>
      <c r="T984" s="84" t="str">
        <f t="shared" si="157"/>
        <v xml:space="preserve"> </v>
      </c>
      <c r="U984" s="77"/>
      <c r="V984" s="78"/>
      <c r="Z984" s="80"/>
      <c r="AA984" s="80"/>
      <c r="AB984" s="80"/>
    </row>
    <row r="985" spans="1:28" s="79" customFormat="1" ht="15" customHeight="1" x14ac:dyDescent="0.2">
      <c r="A985" s="46"/>
      <c r="B985" s="47"/>
      <c r="C985" s="48"/>
      <c r="D985" s="48"/>
      <c r="E985" s="58"/>
      <c r="F985" s="49"/>
      <c r="G985" s="94" t="str">
        <f t="shared" si="150"/>
        <v xml:space="preserve"> </v>
      </c>
      <c r="H985" s="88" t="str">
        <f t="shared" si="151"/>
        <v xml:space="preserve"> </v>
      </c>
      <c r="I985" s="90"/>
      <c r="J985" s="81"/>
      <c r="K985" s="51"/>
      <c r="L985" s="96" t="str">
        <f t="shared" si="158"/>
        <v xml:space="preserve"> </v>
      </c>
      <c r="M985" s="64" t="str">
        <f>IF(E985=0," ",IF(D985="Hayır",VLOOKUP(H985,Katsayı!$A$1:$B$197,2),IF(D985="Evet",VLOOKUP(H985,Katsayı!$A$199:$B$235,2),0)))</f>
        <v xml:space="preserve"> </v>
      </c>
      <c r="N985" s="82" t="str">
        <f t="shared" si="152"/>
        <v xml:space="preserve"> </v>
      </c>
      <c r="O985" s="83" t="str">
        <f t="shared" si="153"/>
        <v xml:space="preserve"> </v>
      </c>
      <c r="P985" s="83" t="str">
        <f t="shared" si="159"/>
        <v xml:space="preserve"> </v>
      </c>
      <c r="Q985" s="83" t="str">
        <f t="shared" si="154"/>
        <v xml:space="preserve"> </v>
      </c>
      <c r="R985" s="82" t="str">
        <f t="shared" si="155"/>
        <v xml:space="preserve"> </v>
      </c>
      <c r="S985" s="82" t="str">
        <f t="shared" si="156"/>
        <v xml:space="preserve"> </v>
      </c>
      <c r="T985" s="84" t="str">
        <f t="shared" si="157"/>
        <v xml:space="preserve"> </v>
      </c>
      <c r="U985" s="77"/>
      <c r="V985" s="78"/>
      <c r="Z985" s="80"/>
      <c r="AA985" s="80"/>
      <c r="AB985" s="80"/>
    </row>
    <row r="986" spans="1:28" s="79" customFormat="1" ht="15" customHeight="1" x14ac:dyDescent="0.2">
      <c r="A986" s="46"/>
      <c r="B986" s="47"/>
      <c r="C986" s="48"/>
      <c r="D986" s="48"/>
      <c r="E986" s="58"/>
      <c r="F986" s="49"/>
      <c r="G986" s="94" t="str">
        <f t="shared" si="150"/>
        <v xml:space="preserve"> </v>
      </c>
      <c r="H986" s="88" t="str">
        <f t="shared" si="151"/>
        <v xml:space="preserve"> </v>
      </c>
      <c r="I986" s="90"/>
      <c r="J986" s="81"/>
      <c r="K986" s="51"/>
      <c r="L986" s="96" t="str">
        <f t="shared" si="158"/>
        <v xml:space="preserve"> </v>
      </c>
      <c r="M986" s="64" t="str">
        <f>IF(E986=0," ",IF(D986="Hayır",VLOOKUP(H986,Katsayı!$A$1:$B$197,2),IF(D986="Evet",VLOOKUP(H986,Katsayı!$A$199:$B$235,2),0)))</f>
        <v xml:space="preserve"> </v>
      </c>
      <c r="N986" s="82" t="str">
        <f t="shared" si="152"/>
        <v xml:space="preserve"> </v>
      </c>
      <c r="O986" s="83" t="str">
        <f t="shared" si="153"/>
        <v xml:space="preserve"> </v>
      </c>
      <c r="P986" s="83" t="str">
        <f t="shared" si="159"/>
        <v xml:space="preserve"> </v>
      </c>
      <c r="Q986" s="83" t="str">
        <f t="shared" si="154"/>
        <v xml:space="preserve"> </v>
      </c>
      <c r="R986" s="82" t="str">
        <f t="shared" si="155"/>
        <v xml:space="preserve"> </v>
      </c>
      <c r="S986" s="82" t="str">
        <f t="shared" si="156"/>
        <v xml:space="preserve"> </v>
      </c>
      <c r="T986" s="84" t="str">
        <f t="shared" si="157"/>
        <v xml:space="preserve"> </v>
      </c>
      <c r="U986" s="77"/>
      <c r="V986" s="78"/>
      <c r="Z986" s="80"/>
      <c r="AA986" s="80"/>
      <c r="AB986" s="80"/>
    </row>
    <row r="987" spans="1:28" s="79" customFormat="1" ht="15" customHeight="1" x14ac:dyDescent="0.2">
      <c r="A987" s="46"/>
      <c r="B987" s="47"/>
      <c r="C987" s="48"/>
      <c r="D987" s="48"/>
      <c r="E987" s="58"/>
      <c r="F987" s="50"/>
      <c r="G987" s="94" t="str">
        <f t="shared" si="150"/>
        <v xml:space="preserve"> </v>
      </c>
      <c r="H987" s="88" t="str">
        <f t="shared" si="151"/>
        <v xml:space="preserve"> </v>
      </c>
      <c r="I987" s="90"/>
      <c r="J987" s="81"/>
      <c r="K987" s="51"/>
      <c r="L987" s="96" t="str">
        <f t="shared" si="158"/>
        <v xml:space="preserve"> </v>
      </c>
      <c r="M987" s="64" t="str">
        <f>IF(E987=0," ",IF(D987="Hayır",VLOOKUP(H987,Katsayı!$A$1:$B$197,2),IF(D987="Evet",VLOOKUP(H987,Katsayı!$A$199:$B$235,2),0)))</f>
        <v xml:space="preserve"> </v>
      </c>
      <c r="N987" s="82" t="str">
        <f t="shared" si="152"/>
        <v xml:space="preserve"> </v>
      </c>
      <c r="O987" s="83" t="str">
        <f t="shared" si="153"/>
        <v xml:space="preserve"> </v>
      </c>
      <c r="P987" s="83" t="str">
        <f t="shared" si="159"/>
        <v xml:space="preserve"> </v>
      </c>
      <c r="Q987" s="83" t="str">
        <f t="shared" si="154"/>
        <v xml:space="preserve"> </v>
      </c>
      <c r="R987" s="82" t="str">
        <f t="shared" si="155"/>
        <v xml:space="preserve"> </v>
      </c>
      <c r="S987" s="82" t="str">
        <f t="shared" si="156"/>
        <v xml:space="preserve"> </v>
      </c>
      <c r="T987" s="84" t="str">
        <f t="shared" si="157"/>
        <v xml:space="preserve"> </v>
      </c>
      <c r="U987" s="77"/>
      <c r="V987" s="78"/>
      <c r="Z987" s="80"/>
      <c r="AA987" s="80"/>
      <c r="AB987" s="80"/>
    </row>
    <row r="988" spans="1:28" s="79" customFormat="1" ht="15" customHeight="1" x14ac:dyDescent="0.2">
      <c r="A988" s="46"/>
      <c r="B988" s="47"/>
      <c r="C988" s="48"/>
      <c r="D988" s="48"/>
      <c r="E988" s="58"/>
      <c r="F988" s="50"/>
      <c r="G988" s="94" t="str">
        <f t="shared" si="150"/>
        <v xml:space="preserve"> </v>
      </c>
      <c r="H988" s="88" t="str">
        <f t="shared" si="151"/>
        <v xml:space="preserve"> </v>
      </c>
      <c r="I988" s="90"/>
      <c r="J988" s="81"/>
      <c r="K988" s="51"/>
      <c r="L988" s="96" t="str">
        <f t="shared" si="158"/>
        <v xml:space="preserve"> </v>
      </c>
      <c r="M988" s="64" t="str">
        <f>IF(E988=0," ",IF(D988="Hayır",VLOOKUP(H988,Katsayı!$A$1:$B$197,2),IF(D988="Evet",VLOOKUP(H988,Katsayı!$A$199:$B$235,2),0)))</f>
        <v xml:space="preserve"> </v>
      </c>
      <c r="N988" s="82" t="str">
        <f t="shared" si="152"/>
        <v xml:space="preserve"> </v>
      </c>
      <c r="O988" s="83" t="str">
        <f t="shared" si="153"/>
        <v xml:space="preserve"> </v>
      </c>
      <c r="P988" s="83" t="str">
        <f t="shared" si="159"/>
        <v xml:space="preserve"> </v>
      </c>
      <c r="Q988" s="83" t="str">
        <f t="shared" si="154"/>
        <v xml:space="preserve"> </v>
      </c>
      <c r="R988" s="82" t="str">
        <f t="shared" si="155"/>
        <v xml:space="preserve"> </v>
      </c>
      <c r="S988" s="82" t="str">
        <f t="shared" si="156"/>
        <v xml:space="preserve"> </v>
      </c>
      <c r="T988" s="84" t="str">
        <f t="shared" si="157"/>
        <v xml:space="preserve"> </v>
      </c>
      <c r="U988" s="77"/>
      <c r="V988" s="78"/>
      <c r="Z988" s="80"/>
      <c r="AA988" s="80"/>
      <c r="AB988" s="80"/>
    </row>
    <row r="989" spans="1:28" s="79" customFormat="1" ht="15" customHeight="1" x14ac:dyDescent="0.2">
      <c r="A989" s="46"/>
      <c r="B989" s="47"/>
      <c r="C989" s="48"/>
      <c r="D989" s="48"/>
      <c r="E989" s="58"/>
      <c r="F989" s="50"/>
      <c r="G989" s="94" t="str">
        <f t="shared" si="150"/>
        <v xml:space="preserve"> </v>
      </c>
      <c r="H989" s="88" t="str">
        <f t="shared" si="151"/>
        <v xml:space="preserve"> </v>
      </c>
      <c r="I989" s="90"/>
      <c r="J989" s="81"/>
      <c r="K989" s="51"/>
      <c r="L989" s="96" t="str">
        <f t="shared" si="158"/>
        <v xml:space="preserve"> </v>
      </c>
      <c r="M989" s="64" t="str">
        <f>IF(E989=0," ",IF(D989="Hayır",VLOOKUP(H989,Katsayı!$A$1:$B$197,2),IF(D989="Evet",VLOOKUP(H989,Katsayı!$A$199:$B$235,2),0)))</f>
        <v xml:space="preserve"> </v>
      </c>
      <c r="N989" s="82" t="str">
        <f t="shared" si="152"/>
        <v xml:space="preserve"> </v>
      </c>
      <c r="O989" s="83" t="str">
        <f t="shared" si="153"/>
        <v xml:space="preserve"> </v>
      </c>
      <c r="P989" s="83" t="str">
        <f t="shared" si="159"/>
        <v xml:space="preserve"> </v>
      </c>
      <c r="Q989" s="83" t="str">
        <f t="shared" si="154"/>
        <v xml:space="preserve"> </v>
      </c>
      <c r="R989" s="82" t="str">
        <f t="shared" si="155"/>
        <v xml:space="preserve"> </v>
      </c>
      <c r="S989" s="82" t="str">
        <f t="shared" si="156"/>
        <v xml:space="preserve"> </v>
      </c>
      <c r="T989" s="84" t="str">
        <f t="shared" si="157"/>
        <v xml:space="preserve"> </v>
      </c>
      <c r="U989" s="77"/>
      <c r="V989" s="78"/>
      <c r="Z989" s="80"/>
      <c r="AA989" s="80"/>
      <c r="AB989" s="80"/>
    </row>
    <row r="990" spans="1:28" s="79" customFormat="1" ht="15" customHeight="1" x14ac:dyDescent="0.2">
      <c r="A990" s="46"/>
      <c r="B990" s="47"/>
      <c r="C990" s="48"/>
      <c r="D990" s="48"/>
      <c r="E990" s="58"/>
      <c r="F990" s="50"/>
      <c r="G990" s="94" t="str">
        <f t="shared" si="150"/>
        <v xml:space="preserve"> </v>
      </c>
      <c r="H990" s="88" t="str">
        <f t="shared" si="151"/>
        <v xml:space="preserve"> </v>
      </c>
      <c r="I990" s="90"/>
      <c r="J990" s="81"/>
      <c r="K990" s="51"/>
      <c r="L990" s="96" t="str">
        <f t="shared" si="158"/>
        <v xml:space="preserve"> </v>
      </c>
      <c r="M990" s="64" t="str">
        <f>IF(E990=0," ",IF(D990="Hayır",VLOOKUP(H990,Katsayı!$A$1:$B$197,2),IF(D990="Evet",VLOOKUP(H990,Katsayı!$A$199:$B$235,2),0)))</f>
        <v xml:space="preserve"> </v>
      </c>
      <c r="N990" s="82" t="str">
        <f t="shared" si="152"/>
        <v xml:space="preserve"> </v>
      </c>
      <c r="O990" s="83" t="str">
        <f t="shared" si="153"/>
        <v xml:space="preserve"> </v>
      </c>
      <c r="P990" s="83" t="str">
        <f t="shared" si="159"/>
        <v xml:space="preserve"> </v>
      </c>
      <c r="Q990" s="83" t="str">
        <f t="shared" si="154"/>
        <v xml:space="preserve"> </v>
      </c>
      <c r="R990" s="82" t="str">
        <f t="shared" si="155"/>
        <v xml:space="preserve"> </v>
      </c>
      <c r="S990" s="82" t="str">
        <f t="shared" si="156"/>
        <v xml:space="preserve"> </v>
      </c>
      <c r="T990" s="84" t="str">
        <f t="shared" si="157"/>
        <v xml:space="preserve"> </v>
      </c>
      <c r="U990" s="77"/>
      <c r="V990" s="78"/>
      <c r="Z990" s="80"/>
      <c r="AA990" s="80"/>
      <c r="AB990" s="80"/>
    </row>
    <row r="991" spans="1:28" s="79" customFormat="1" ht="15" customHeight="1" x14ac:dyDescent="0.2">
      <c r="A991" s="46"/>
      <c r="B991" s="47"/>
      <c r="C991" s="48"/>
      <c r="D991" s="48"/>
      <c r="E991" s="58"/>
      <c r="F991" s="50"/>
      <c r="G991" s="94" t="str">
        <f t="shared" si="150"/>
        <v xml:space="preserve"> </v>
      </c>
      <c r="H991" s="88" t="str">
        <f t="shared" si="151"/>
        <v xml:space="preserve"> </v>
      </c>
      <c r="I991" s="90"/>
      <c r="J991" s="81"/>
      <c r="K991" s="51"/>
      <c r="L991" s="96" t="str">
        <f t="shared" si="158"/>
        <v xml:space="preserve"> </v>
      </c>
      <c r="M991" s="64" t="str">
        <f>IF(E991=0," ",IF(D991="Hayır",VLOOKUP(H991,Katsayı!$A$1:$B$197,2),IF(D991="Evet",VLOOKUP(H991,Katsayı!$A$199:$B$235,2),0)))</f>
        <v xml:space="preserve"> </v>
      </c>
      <c r="N991" s="82" t="str">
        <f t="shared" si="152"/>
        <v xml:space="preserve"> </v>
      </c>
      <c r="O991" s="83" t="str">
        <f t="shared" si="153"/>
        <v xml:space="preserve"> </v>
      </c>
      <c r="P991" s="83" t="str">
        <f t="shared" si="159"/>
        <v xml:space="preserve"> </v>
      </c>
      <c r="Q991" s="83" t="str">
        <f t="shared" si="154"/>
        <v xml:space="preserve"> </v>
      </c>
      <c r="R991" s="82" t="str">
        <f t="shared" si="155"/>
        <v xml:space="preserve"> </v>
      </c>
      <c r="S991" s="82" t="str">
        <f t="shared" si="156"/>
        <v xml:space="preserve"> </v>
      </c>
      <c r="T991" s="84" t="str">
        <f t="shared" si="157"/>
        <v xml:space="preserve"> </v>
      </c>
      <c r="U991" s="77"/>
      <c r="V991" s="78"/>
      <c r="Z991" s="80"/>
      <c r="AA991" s="80"/>
      <c r="AB991" s="80"/>
    </row>
    <row r="992" spans="1:28" s="79" customFormat="1" ht="15" customHeight="1" x14ac:dyDescent="0.2">
      <c r="A992" s="46"/>
      <c r="B992" s="47"/>
      <c r="C992" s="48"/>
      <c r="D992" s="48"/>
      <c r="E992" s="58"/>
      <c r="F992" s="50"/>
      <c r="G992" s="94" t="str">
        <f t="shared" si="150"/>
        <v xml:space="preserve"> </v>
      </c>
      <c r="H992" s="88" t="str">
        <f t="shared" si="151"/>
        <v xml:space="preserve"> </v>
      </c>
      <c r="I992" s="90"/>
      <c r="J992" s="81"/>
      <c r="K992" s="51"/>
      <c r="L992" s="96" t="str">
        <f t="shared" si="158"/>
        <v xml:space="preserve"> </v>
      </c>
      <c r="M992" s="64" t="str">
        <f>IF(E992=0," ",IF(D992="Hayır",VLOOKUP(H992,Katsayı!$A$1:$B$197,2),IF(D992="Evet",VLOOKUP(H992,Katsayı!$A$199:$B$235,2),0)))</f>
        <v xml:space="preserve"> </v>
      </c>
      <c r="N992" s="82" t="str">
        <f t="shared" si="152"/>
        <v xml:space="preserve"> </v>
      </c>
      <c r="O992" s="83" t="str">
        <f t="shared" si="153"/>
        <v xml:space="preserve"> </v>
      </c>
      <c r="P992" s="83" t="str">
        <f t="shared" si="159"/>
        <v xml:space="preserve"> </v>
      </c>
      <c r="Q992" s="83" t="str">
        <f t="shared" si="154"/>
        <v xml:space="preserve"> </v>
      </c>
      <c r="R992" s="82" t="str">
        <f t="shared" si="155"/>
        <v xml:space="preserve"> </v>
      </c>
      <c r="S992" s="82" t="str">
        <f t="shared" si="156"/>
        <v xml:space="preserve"> </v>
      </c>
      <c r="T992" s="84" t="str">
        <f t="shared" si="157"/>
        <v xml:space="preserve"> </v>
      </c>
      <c r="U992" s="77"/>
      <c r="V992" s="78"/>
      <c r="Z992" s="80"/>
      <c r="AA992" s="80"/>
      <c r="AB992" s="80"/>
    </row>
    <row r="993" spans="1:28" s="79" customFormat="1" ht="15" customHeight="1" x14ac:dyDescent="0.2">
      <c r="A993" s="46"/>
      <c r="B993" s="47"/>
      <c r="C993" s="48"/>
      <c r="D993" s="48"/>
      <c r="E993" s="58"/>
      <c r="F993" s="50"/>
      <c r="G993" s="94" t="str">
        <f t="shared" si="150"/>
        <v xml:space="preserve"> </v>
      </c>
      <c r="H993" s="88" t="str">
        <f t="shared" si="151"/>
        <v xml:space="preserve"> </v>
      </c>
      <c r="I993" s="90"/>
      <c r="J993" s="81"/>
      <c r="K993" s="51"/>
      <c r="L993" s="96" t="str">
        <f t="shared" si="158"/>
        <v xml:space="preserve"> </v>
      </c>
      <c r="M993" s="64" t="str">
        <f>IF(E993=0," ",IF(D993="Hayır",VLOOKUP(H993,Katsayı!$A$1:$B$197,2),IF(D993="Evet",VLOOKUP(H993,Katsayı!$A$199:$B$235,2),0)))</f>
        <v xml:space="preserve"> </v>
      </c>
      <c r="N993" s="82" t="str">
        <f t="shared" si="152"/>
        <v xml:space="preserve"> </v>
      </c>
      <c r="O993" s="83" t="str">
        <f t="shared" si="153"/>
        <v xml:space="preserve"> </v>
      </c>
      <c r="P993" s="83" t="str">
        <f t="shared" si="159"/>
        <v xml:space="preserve"> </v>
      </c>
      <c r="Q993" s="83" t="str">
        <f t="shared" si="154"/>
        <v xml:space="preserve"> </v>
      </c>
      <c r="R993" s="82" t="str">
        <f t="shared" si="155"/>
        <v xml:space="preserve"> </v>
      </c>
      <c r="S993" s="82" t="str">
        <f t="shared" si="156"/>
        <v xml:space="preserve"> </v>
      </c>
      <c r="T993" s="84" t="str">
        <f t="shared" si="157"/>
        <v xml:space="preserve"> </v>
      </c>
      <c r="U993" s="77"/>
      <c r="V993" s="78"/>
      <c r="Z993" s="80"/>
      <c r="AA993" s="80"/>
      <c r="AB993" s="80"/>
    </row>
    <row r="994" spans="1:28" s="79" customFormat="1" ht="15" customHeight="1" x14ac:dyDescent="0.2">
      <c r="A994" s="46"/>
      <c r="B994" s="47"/>
      <c r="C994" s="48"/>
      <c r="D994" s="48"/>
      <c r="E994" s="58"/>
      <c r="F994" s="50"/>
      <c r="G994" s="94" t="str">
        <f t="shared" si="150"/>
        <v xml:space="preserve"> </v>
      </c>
      <c r="H994" s="88" t="str">
        <f t="shared" si="151"/>
        <v xml:space="preserve"> </v>
      </c>
      <c r="I994" s="90"/>
      <c r="J994" s="81"/>
      <c r="K994" s="51"/>
      <c r="L994" s="96" t="str">
        <f t="shared" si="158"/>
        <v xml:space="preserve"> </v>
      </c>
      <c r="M994" s="64" t="str">
        <f>IF(E994=0," ",IF(D994="Hayır",VLOOKUP(H994,Katsayı!$A$1:$B$197,2),IF(D994="Evet",VLOOKUP(H994,Katsayı!$A$199:$B$235,2),0)))</f>
        <v xml:space="preserve"> </v>
      </c>
      <c r="N994" s="82" t="str">
        <f t="shared" si="152"/>
        <v xml:space="preserve"> </v>
      </c>
      <c r="O994" s="83" t="str">
        <f t="shared" si="153"/>
        <v xml:space="preserve"> </v>
      </c>
      <c r="P994" s="83" t="str">
        <f t="shared" si="159"/>
        <v xml:space="preserve"> </v>
      </c>
      <c r="Q994" s="83" t="str">
        <f t="shared" si="154"/>
        <v xml:space="preserve"> </v>
      </c>
      <c r="R994" s="82" t="str">
        <f t="shared" si="155"/>
        <v xml:space="preserve"> </v>
      </c>
      <c r="S994" s="82" t="str">
        <f t="shared" si="156"/>
        <v xml:space="preserve"> </v>
      </c>
      <c r="T994" s="84" t="str">
        <f t="shared" si="157"/>
        <v xml:space="preserve"> </v>
      </c>
      <c r="U994" s="77"/>
      <c r="V994" s="78"/>
      <c r="Z994" s="80"/>
      <c r="AA994" s="80"/>
      <c r="AB994" s="80"/>
    </row>
    <row r="995" spans="1:28" s="79" customFormat="1" ht="15" customHeight="1" x14ac:dyDescent="0.2">
      <c r="A995" s="46"/>
      <c r="B995" s="47"/>
      <c r="C995" s="48"/>
      <c r="D995" s="48"/>
      <c r="E995" s="58"/>
      <c r="F995" s="50"/>
      <c r="G995" s="94" t="str">
        <f t="shared" si="150"/>
        <v xml:space="preserve"> </v>
      </c>
      <c r="H995" s="88" t="str">
        <f t="shared" si="151"/>
        <v xml:space="preserve"> </v>
      </c>
      <c r="I995" s="90"/>
      <c r="J995" s="81"/>
      <c r="K995" s="51"/>
      <c r="L995" s="96" t="str">
        <f t="shared" si="158"/>
        <v xml:space="preserve"> </v>
      </c>
      <c r="M995" s="64" t="str">
        <f>IF(E995=0," ",IF(D995="Hayır",VLOOKUP(H995,Katsayı!$A$1:$B$197,2),IF(D995="Evet",VLOOKUP(H995,Katsayı!$A$199:$B$235,2),0)))</f>
        <v xml:space="preserve"> </v>
      </c>
      <c r="N995" s="82" t="str">
        <f t="shared" si="152"/>
        <v xml:space="preserve"> </v>
      </c>
      <c r="O995" s="83" t="str">
        <f t="shared" si="153"/>
        <v xml:space="preserve"> </v>
      </c>
      <c r="P995" s="83" t="str">
        <f t="shared" si="159"/>
        <v xml:space="preserve"> </v>
      </c>
      <c r="Q995" s="83" t="str">
        <f t="shared" si="154"/>
        <v xml:space="preserve"> </v>
      </c>
      <c r="R995" s="82" t="str">
        <f t="shared" si="155"/>
        <v xml:space="preserve"> </v>
      </c>
      <c r="S995" s="82" t="str">
        <f t="shared" si="156"/>
        <v xml:space="preserve"> </v>
      </c>
      <c r="T995" s="84" t="str">
        <f t="shared" si="157"/>
        <v xml:space="preserve"> </v>
      </c>
      <c r="U995" s="77"/>
      <c r="V995" s="78"/>
      <c r="Z995" s="80"/>
      <c r="AA995" s="80"/>
      <c r="AB995" s="80"/>
    </row>
    <row r="996" spans="1:28" s="79" customFormat="1" ht="15" customHeight="1" x14ac:dyDescent="0.2">
      <c r="A996" s="46"/>
      <c r="B996" s="47"/>
      <c r="C996" s="48"/>
      <c r="D996" s="48"/>
      <c r="E996" s="58"/>
      <c r="F996" s="50"/>
      <c r="G996" s="94" t="str">
        <f t="shared" si="150"/>
        <v xml:space="preserve"> </v>
      </c>
      <c r="H996" s="88" t="str">
        <f t="shared" si="151"/>
        <v xml:space="preserve"> </v>
      </c>
      <c r="I996" s="90"/>
      <c r="J996" s="81"/>
      <c r="K996" s="51"/>
      <c r="L996" s="96" t="str">
        <f t="shared" si="158"/>
        <v xml:space="preserve"> </v>
      </c>
      <c r="M996" s="64" t="str">
        <f>IF(E996=0," ",IF(D996="Hayır",VLOOKUP(H996,Katsayı!$A$1:$B$197,2),IF(D996="Evet",VLOOKUP(H996,Katsayı!$A$199:$B$235,2),0)))</f>
        <v xml:space="preserve"> </v>
      </c>
      <c r="N996" s="82" t="str">
        <f t="shared" si="152"/>
        <v xml:space="preserve"> </v>
      </c>
      <c r="O996" s="83" t="str">
        <f t="shared" si="153"/>
        <v xml:space="preserve"> </v>
      </c>
      <c r="P996" s="83" t="str">
        <f t="shared" si="159"/>
        <v xml:space="preserve"> </v>
      </c>
      <c r="Q996" s="83" t="str">
        <f t="shared" si="154"/>
        <v xml:space="preserve"> </v>
      </c>
      <c r="R996" s="82" t="str">
        <f t="shared" si="155"/>
        <v xml:space="preserve"> </v>
      </c>
      <c r="S996" s="82" t="str">
        <f t="shared" si="156"/>
        <v xml:space="preserve"> </v>
      </c>
      <c r="T996" s="84" t="str">
        <f t="shared" si="157"/>
        <v xml:space="preserve"> </v>
      </c>
      <c r="U996" s="77"/>
      <c r="V996" s="78"/>
      <c r="Z996" s="80"/>
      <c r="AA996" s="80"/>
      <c r="AB996" s="80"/>
    </row>
    <row r="997" spans="1:28" s="79" customFormat="1" ht="15" customHeight="1" x14ac:dyDescent="0.2">
      <c r="A997" s="46"/>
      <c r="B997" s="47"/>
      <c r="C997" s="48"/>
      <c r="D997" s="48"/>
      <c r="E997" s="58"/>
      <c r="F997" s="50"/>
      <c r="G997" s="94" t="str">
        <f t="shared" si="150"/>
        <v xml:space="preserve"> </v>
      </c>
      <c r="H997" s="88" t="str">
        <f t="shared" si="151"/>
        <v xml:space="preserve"> </v>
      </c>
      <c r="I997" s="90"/>
      <c r="J997" s="81"/>
      <c r="K997" s="51"/>
      <c r="L997" s="96" t="str">
        <f t="shared" si="158"/>
        <v xml:space="preserve"> </v>
      </c>
      <c r="M997" s="64" t="str">
        <f>IF(E997=0," ",IF(D997="Hayır",VLOOKUP(H997,Katsayı!$A$1:$B$197,2),IF(D997="Evet",VLOOKUP(H997,Katsayı!$A$199:$B$235,2),0)))</f>
        <v xml:space="preserve"> </v>
      </c>
      <c r="N997" s="82" t="str">
        <f t="shared" si="152"/>
        <v xml:space="preserve"> </v>
      </c>
      <c r="O997" s="83" t="str">
        <f t="shared" si="153"/>
        <v xml:space="preserve"> </v>
      </c>
      <c r="P997" s="83" t="str">
        <f t="shared" si="159"/>
        <v xml:space="preserve"> </v>
      </c>
      <c r="Q997" s="83" t="str">
        <f t="shared" si="154"/>
        <v xml:space="preserve"> </v>
      </c>
      <c r="R997" s="82" t="str">
        <f t="shared" si="155"/>
        <v xml:space="preserve"> </v>
      </c>
      <c r="S997" s="82" t="str">
        <f t="shared" si="156"/>
        <v xml:space="preserve"> </v>
      </c>
      <c r="T997" s="84" t="str">
        <f t="shared" si="157"/>
        <v xml:space="preserve"> </v>
      </c>
      <c r="U997" s="77"/>
      <c r="V997" s="78"/>
      <c r="Z997" s="80"/>
      <c r="AA997" s="80"/>
      <c r="AB997" s="80"/>
    </row>
    <row r="998" spans="1:28" s="79" customFormat="1" ht="15" customHeight="1" x14ac:dyDescent="0.2">
      <c r="A998" s="46"/>
      <c r="B998" s="47"/>
      <c r="C998" s="48"/>
      <c r="D998" s="48"/>
      <c r="E998" s="58"/>
      <c r="F998" s="50"/>
      <c r="G998" s="94" t="str">
        <f t="shared" si="150"/>
        <v xml:space="preserve"> </v>
      </c>
      <c r="H998" s="88" t="str">
        <f t="shared" si="151"/>
        <v xml:space="preserve"> </v>
      </c>
      <c r="I998" s="90"/>
      <c r="J998" s="81"/>
      <c r="K998" s="51"/>
      <c r="L998" s="96" t="str">
        <f t="shared" si="158"/>
        <v xml:space="preserve"> </v>
      </c>
      <c r="M998" s="64" t="str">
        <f>IF(E998=0," ",IF(D998="Hayır",VLOOKUP(H998,Katsayı!$A$1:$B$197,2),IF(D998="Evet",VLOOKUP(H998,Katsayı!$A$199:$B$235,2),0)))</f>
        <v xml:space="preserve"> </v>
      </c>
      <c r="N998" s="82" t="str">
        <f t="shared" si="152"/>
        <v xml:space="preserve"> </v>
      </c>
      <c r="O998" s="83" t="str">
        <f t="shared" si="153"/>
        <v xml:space="preserve"> </v>
      </c>
      <c r="P998" s="83" t="str">
        <f t="shared" si="159"/>
        <v xml:space="preserve"> </v>
      </c>
      <c r="Q998" s="83" t="str">
        <f t="shared" si="154"/>
        <v xml:space="preserve"> </v>
      </c>
      <c r="R998" s="82" t="str">
        <f t="shared" si="155"/>
        <v xml:space="preserve"> </v>
      </c>
      <c r="S998" s="82" t="str">
        <f t="shared" si="156"/>
        <v xml:space="preserve"> </v>
      </c>
      <c r="T998" s="84" t="str">
        <f t="shared" si="157"/>
        <v xml:space="preserve"> </v>
      </c>
      <c r="U998" s="77"/>
      <c r="V998" s="78"/>
      <c r="Z998" s="80"/>
      <c r="AA998" s="80"/>
      <c r="AB998" s="80"/>
    </row>
    <row r="999" spans="1:28" s="79" customFormat="1" ht="15" customHeight="1" x14ac:dyDescent="0.2">
      <c r="A999" s="46"/>
      <c r="B999" s="47"/>
      <c r="C999" s="48"/>
      <c r="D999" s="48"/>
      <c r="E999" s="58"/>
      <c r="F999" s="50"/>
      <c r="G999" s="94" t="str">
        <f t="shared" si="150"/>
        <v xml:space="preserve"> </v>
      </c>
      <c r="H999" s="88" t="str">
        <f t="shared" si="151"/>
        <v xml:space="preserve"> </v>
      </c>
      <c r="I999" s="90"/>
      <c r="J999" s="81"/>
      <c r="K999" s="51"/>
      <c r="L999" s="96" t="str">
        <f t="shared" si="158"/>
        <v xml:space="preserve"> </v>
      </c>
      <c r="M999" s="64" t="str">
        <f>IF(E999=0," ",IF(D999="Hayır",VLOOKUP(H999,Katsayı!$A$1:$B$197,2),IF(D999="Evet",VLOOKUP(H999,Katsayı!$A$199:$B$235,2),0)))</f>
        <v xml:space="preserve"> </v>
      </c>
      <c r="N999" s="82" t="str">
        <f t="shared" si="152"/>
        <v xml:space="preserve"> </v>
      </c>
      <c r="O999" s="83" t="str">
        <f t="shared" si="153"/>
        <v xml:space="preserve"> </v>
      </c>
      <c r="P999" s="83" t="str">
        <f t="shared" si="159"/>
        <v xml:space="preserve"> </v>
      </c>
      <c r="Q999" s="83" t="str">
        <f t="shared" si="154"/>
        <v xml:space="preserve"> </v>
      </c>
      <c r="R999" s="82" t="str">
        <f t="shared" si="155"/>
        <v xml:space="preserve"> </v>
      </c>
      <c r="S999" s="82" t="str">
        <f t="shared" si="156"/>
        <v xml:space="preserve"> </v>
      </c>
      <c r="T999" s="84" t="str">
        <f t="shared" si="157"/>
        <v xml:space="preserve"> </v>
      </c>
      <c r="U999" s="77"/>
      <c r="V999" s="78"/>
      <c r="Z999" s="80"/>
      <c r="AA999" s="80"/>
      <c r="AB999" s="80"/>
    </row>
    <row r="1000" spans="1:28" s="79" customFormat="1" ht="15" customHeight="1" x14ac:dyDescent="0.2">
      <c r="A1000" s="46"/>
      <c r="B1000" s="47"/>
      <c r="C1000" s="48"/>
      <c r="D1000" s="48"/>
      <c r="E1000" s="58"/>
      <c r="F1000" s="50"/>
      <c r="G1000" s="94" t="str">
        <f t="shared" si="150"/>
        <v xml:space="preserve"> </v>
      </c>
      <c r="H1000" s="88" t="str">
        <f t="shared" si="151"/>
        <v xml:space="preserve"> </v>
      </c>
      <c r="I1000" s="90"/>
      <c r="J1000" s="81"/>
      <c r="K1000" s="51"/>
      <c r="L1000" s="96" t="str">
        <f t="shared" si="158"/>
        <v xml:space="preserve"> </v>
      </c>
      <c r="M1000" s="64" t="str">
        <f>IF(E1000=0," ",IF(D1000="Hayır",VLOOKUP(H1000,Katsayı!$A$1:$B$197,2),IF(D1000="Evet",VLOOKUP(H1000,Katsayı!$A$199:$B$235,2),0)))</f>
        <v xml:space="preserve"> </v>
      </c>
      <c r="N1000" s="82" t="str">
        <f t="shared" si="152"/>
        <v xml:space="preserve"> </v>
      </c>
      <c r="O1000" s="83" t="str">
        <f t="shared" si="153"/>
        <v xml:space="preserve"> </v>
      </c>
      <c r="P1000" s="83" t="str">
        <f t="shared" si="159"/>
        <v xml:space="preserve"> </v>
      </c>
      <c r="Q1000" s="83" t="str">
        <f t="shared" si="154"/>
        <v xml:space="preserve"> </v>
      </c>
      <c r="R1000" s="82" t="str">
        <f t="shared" si="155"/>
        <v xml:space="preserve"> </v>
      </c>
      <c r="S1000" s="82" t="str">
        <f t="shared" si="156"/>
        <v xml:space="preserve"> </v>
      </c>
      <c r="T1000" s="84" t="str">
        <f t="shared" si="157"/>
        <v xml:space="preserve"> </v>
      </c>
      <c r="U1000" s="77"/>
      <c r="V1000" s="78"/>
      <c r="Z1000" s="80"/>
      <c r="AA1000" s="80"/>
      <c r="AB1000" s="80"/>
    </row>
    <row r="1001" spans="1:28" s="79" customFormat="1" ht="15" customHeight="1" x14ac:dyDescent="0.2">
      <c r="A1001" s="46"/>
      <c r="B1001" s="47"/>
      <c r="C1001" s="48"/>
      <c r="D1001" s="48"/>
      <c r="E1001" s="58"/>
      <c r="F1001" s="49"/>
      <c r="G1001" s="94" t="str">
        <f t="shared" si="150"/>
        <v xml:space="preserve"> </v>
      </c>
      <c r="H1001" s="88" t="str">
        <f t="shared" si="151"/>
        <v xml:space="preserve"> </v>
      </c>
      <c r="I1001" s="90"/>
      <c r="J1001" s="81"/>
      <c r="K1001" s="51"/>
      <c r="L1001" s="96" t="str">
        <f t="shared" si="158"/>
        <v xml:space="preserve"> </v>
      </c>
      <c r="M1001" s="64" t="str">
        <f>IF(E1001=0," ",IF(D1001="Hayır",VLOOKUP(H1001,Katsayı!$A$1:$B$197,2),IF(D1001="Evet",VLOOKUP(H1001,Katsayı!$A$199:$B$235,2),0)))</f>
        <v xml:space="preserve"> </v>
      </c>
      <c r="N1001" s="82" t="str">
        <f t="shared" si="152"/>
        <v xml:space="preserve"> </v>
      </c>
      <c r="O1001" s="83" t="str">
        <f t="shared" si="153"/>
        <v xml:space="preserve"> </v>
      </c>
      <c r="P1001" s="83" t="str">
        <f t="shared" si="159"/>
        <v xml:space="preserve"> </v>
      </c>
      <c r="Q1001" s="83" t="str">
        <f t="shared" si="154"/>
        <v xml:space="preserve"> </v>
      </c>
      <c r="R1001" s="82" t="str">
        <f t="shared" si="155"/>
        <v xml:space="preserve"> </v>
      </c>
      <c r="S1001" s="82" t="str">
        <f t="shared" si="156"/>
        <v xml:space="preserve"> </v>
      </c>
      <c r="T1001" s="84" t="str">
        <f t="shared" si="157"/>
        <v xml:space="preserve"> </v>
      </c>
      <c r="U1001" s="77"/>
      <c r="V1001" s="78"/>
      <c r="Z1001" s="80"/>
      <c r="AA1001" s="80"/>
      <c r="AB1001" s="80"/>
    </row>
    <row r="1002" spans="1:28" s="79" customFormat="1" ht="15" customHeight="1" x14ac:dyDescent="0.2">
      <c r="A1002" s="46"/>
      <c r="B1002" s="47"/>
      <c r="C1002" s="48"/>
      <c r="D1002" s="48"/>
      <c r="E1002" s="58"/>
      <c r="F1002" s="49"/>
      <c r="G1002" s="94" t="str">
        <f t="shared" si="150"/>
        <v xml:space="preserve"> </v>
      </c>
      <c r="H1002" s="88" t="str">
        <f t="shared" si="151"/>
        <v xml:space="preserve"> </v>
      </c>
      <c r="I1002" s="90"/>
      <c r="J1002" s="81"/>
      <c r="K1002" s="51"/>
      <c r="L1002" s="96" t="str">
        <f t="shared" si="158"/>
        <v xml:space="preserve"> </v>
      </c>
      <c r="M1002" s="64" t="str">
        <f>IF(E1002=0," ",IF(D1002="Hayır",VLOOKUP(H1002,Katsayı!$A$1:$B$197,2),IF(D1002="Evet",VLOOKUP(H1002,Katsayı!$A$199:$B$235,2),0)))</f>
        <v xml:space="preserve"> </v>
      </c>
      <c r="N1002" s="82" t="str">
        <f t="shared" si="152"/>
        <v xml:space="preserve"> </v>
      </c>
      <c r="O1002" s="83" t="str">
        <f t="shared" si="153"/>
        <v xml:space="preserve"> </v>
      </c>
      <c r="P1002" s="83" t="str">
        <f t="shared" si="159"/>
        <v xml:space="preserve"> </v>
      </c>
      <c r="Q1002" s="83" t="str">
        <f t="shared" si="154"/>
        <v xml:space="preserve"> </v>
      </c>
      <c r="R1002" s="82" t="str">
        <f t="shared" si="155"/>
        <v xml:space="preserve"> </v>
      </c>
      <c r="S1002" s="82" t="str">
        <f t="shared" si="156"/>
        <v xml:space="preserve"> </v>
      </c>
      <c r="T1002" s="84" t="str">
        <f t="shared" si="157"/>
        <v xml:space="preserve"> </v>
      </c>
      <c r="U1002" s="77"/>
      <c r="V1002" s="78"/>
      <c r="Z1002" s="80"/>
      <c r="AA1002" s="80"/>
      <c r="AB1002" s="80"/>
    </row>
    <row r="1003" spans="1:28" s="79" customFormat="1" ht="15" customHeight="1" x14ac:dyDescent="0.2">
      <c r="A1003" s="46"/>
      <c r="B1003" s="85"/>
      <c r="C1003" s="48"/>
      <c r="D1003" s="48"/>
      <c r="E1003" s="86"/>
      <c r="F1003" s="49"/>
      <c r="G1003" s="94" t="str">
        <f t="shared" si="150"/>
        <v xml:space="preserve"> </v>
      </c>
      <c r="H1003" s="88" t="str">
        <f t="shared" si="151"/>
        <v xml:space="preserve"> </v>
      </c>
      <c r="I1003" s="90"/>
      <c r="J1003" s="87"/>
      <c r="K1003" s="51"/>
      <c r="L1003" s="96" t="str">
        <f t="shared" si="158"/>
        <v xml:space="preserve"> </v>
      </c>
      <c r="M1003" s="64" t="str">
        <f>IF(E1003=0," ",IF(D1003="Hayır",VLOOKUP(H1003,Katsayı!$A$1:$B$197,2),IF(D1003="Evet",VLOOKUP(H1003,Katsayı!$A$199:$B$235,2),0)))</f>
        <v xml:space="preserve"> </v>
      </c>
      <c r="N1003" s="82" t="str">
        <f t="shared" si="152"/>
        <v xml:space="preserve"> </v>
      </c>
      <c r="O1003" s="83" t="str">
        <f t="shared" si="153"/>
        <v xml:space="preserve"> </v>
      </c>
      <c r="P1003" s="83" t="str">
        <f t="shared" si="159"/>
        <v xml:space="preserve"> </v>
      </c>
      <c r="Q1003" s="83" t="str">
        <f t="shared" si="154"/>
        <v xml:space="preserve"> </v>
      </c>
      <c r="R1003" s="82" t="str">
        <f t="shared" si="155"/>
        <v xml:space="preserve"> </v>
      </c>
      <c r="S1003" s="82" t="str">
        <f t="shared" si="156"/>
        <v xml:space="preserve"> </v>
      </c>
      <c r="T1003" s="84" t="str">
        <f t="shared" si="157"/>
        <v xml:space="preserve"> </v>
      </c>
      <c r="U1003" s="77"/>
      <c r="V1003" s="78"/>
      <c r="Z1003" s="80"/>
      <c r="AA1003" s="80"/>
      <c r="AB1003" s="80"/>
    </row>
    <row r="1004" spans="1:28" s="79" customFormat="1" ht="15" customHeight="1" x14ac:dyDescent="0.2">
      <c r="A1004" s="46"/>
      <c r="B1004" s="85"/>
      <c r="C1004" s="48"/>
      <c r="D1004" s="48"/>
      <c r="E1004" s="86"/>
      <c r="F1004" s="49"/>
      <c r="G1004" s="94" t="str">
        <f t="shared" si="150"/>
        <v xml:space="preserve"> </v>
      </c>
      <c r="H1004" s="88" t="str">
        <f t="shared" si="151"/>
        <v xml:space="preserve"> </v>
      </c>
      <c r="I1004" s="90"/>
      <c r="J1004" s="87"/>
      <c r="K1004" s="51"/>
      <c r="L1004" s="96" t="str">
        <f t="shared" si="158"/>
        <v xml:space="preserve"> </v>
      </c>
      <c r="M1004" s="64" t="str">
        <f>IF(E1004=0," ",IF(D1004="Hayır",VLOOKUP(H1004,Katsayı!$A$1:$B$197,2),IF(D1004="Evet",VLOOKUP(H1004,Katsayı!$A$199:$B$235,2),0)))</f>
        <v xml:space="preserve"> </v>
      </c>
      <c r="N1004" s="82" t="str">
        <f t="shared" si="152"/>
        <v xml:space="preserve"> </v>
      </c>
      <c r="O1004" s="83" t="str">
        <f t="shared" si="153"/>
        <v xml:space="preserve"> </v>
      </c>
      <c r="P1004" s="83" t="str">
        <f t="shared" si="159"/>
        <v xml:space="preserve"> </v>
      </c>
      <c r="Q1004" s="83" t="str">
        <f t="shared" si="154"/>
        <v xml:space="preserve"> </v>
      </c>
      <c r="R1004" s="82" t="str">
        <f t="shared" si="155"/>
        <v xml:space="preserve"> </v>
      </c>
      <c r="S1004" s="82" t="str">
        <f t="shared" si="156"/>
        <v xml:space="preserve"> </v>
      </c>
      <c r="T1004" s="84" t="str">
        <f t="shared" si="157"/>
        <v xml:space="preserve"> </v>
      </c>
      <c r="U1004" s="77"/>
      <c r="V1004" s="78"/>
      <c r="Z1004" s="80"/>
      <c r="AA1004" s="80"/>
      <c r="AB1004" s="80"/>
    </row>
    <row r="1005" spans="1:28" s="79" customFormat="1" ht="15" customHeight="1" x14ac:dyDescent="0.2">
      <c r="A1005" s="46"/>
      <c r="B1005" s="85"/>
      <c r="C1005" s="48"/>
      <c r="D1005" s="48"/>
      <c r="E1005" s="86"/>
      <c r="F1005" s="49"/>
      <c r="G1005" s="94" t="str">
        <f t="shared" si="150"/>
        <v xml:space="preserve"> </v>
      </c>
      <c r="H1005" s="88" t="str">
        <f t="shared" si="151"/>
        <v xml:space="preserve"> </v>
      </c>
      <c r="I1005" s="90"/>
      <c r="J1005" s="87"/>
      <c r="K1005" s="51"/>
      <c r="L1005" s="96" t="str">
        <f t="shared" si="158"/>
        <v xml:space="preserve"> </v>
      </c>
      <c r="M1005" s="64" t="str">
        <f>IF(E1005=0," ",IF(D1005="Hayır",VLOOKUP(H1005,Katsayı!$A$1:$B$197,2),IF(D1005="Evet",VLOOKUP(H1005,Katsayı!$A$199:$B$235,2),0)))</f>
        <v xml:space="preserve"> </v>
      </c>
      <c r="N1005" s="82" t="str">
        <f t="shared" si="152"/>
        <v xml:space="preserve"> </v>
      </c>
      <c r="O1005" s="83" t="str">
        <f t="shared" si="153"/>
        <v xml:space="preserve"> </v>
      </c>
      <c r="P1005" s="83" t="str">
        <f t="shared" si="159"/>
        <v xml:space="preserve"> </v>
      </c>
      <c r="Q1005" s="83" t="str">
        <f t="shared" si="154"/>
        <v xml:space="preserve"> </v>
      </c>
      <c r="R1005" s="82" t="str">
        <f t="shared" si="155"/>
        <v xml:space="preserve"> </v>
      </c>
      <c r="S1005" s="82" t="str">
        <f t="shared" si="156"/>
        <v xml:space="preserve"> </v>
      </c>
      <c r="T1005" s="84" t="str">
        <f t="shared" si="157"/>
        <v xml:space="preserve"> </v>
      </c>
      <c r="U1005" s="77"/>
      <c r="V1005" s="78"/>
      <c r="Z1005" s="80"/>
      <c r="AA1005" s="80"/>
      <c r="AB1005" s="80"/>
    </row>
    <row r="1006" spans="1:28" s="79" customFormat="1" ht="15" customHeight="1" x14ac:dyDescent="0.2">
      <c r="A1006" s="46"/>
      <c r="B1006" s="85"/>
      <c r="C1006" s="48"/>
      <c r="D1006" s="48"/>
      <c r="E1006" s="86"/>
      <c r="F1006" s="49"/>
      <c r="G1006" s="94" t="str">
        <f t="shared" si="150"/>
        <v xml:space="preserve"> </v>
      </c>
      <c r="H1006" s="88" t="str">
        <f t="shared" si="151"/>
        <v xml:space="preserve"> </v>
      </c>
      <c r="I1006" s="90"/>
      <c r="J1006" s="87"/>
      <c r="K1006" s="51"/>
      <c r="L1006" s="96" t="str">
        <f t="shared" si="158"/>
        <v xml:space="preserve"> </v>
      </c>
      <c r="M1006" s="64" t="str">
        <f>IF(E1006=0," ",IF(D1006="Hayır",VLOOKUP(H1006,Katsayı!$A$1:$B$197,2),IF(D1006="Evet",VLOOKUP(H1006,Katsayı!$A$199:$B$235,2),0)))</f>
        <v xml:space="preserve"> </v>
      </c>
      <c r="N1006" s="82" t="str">
        <f t="shared" si="152"/>
        <v xml:space="preserve"> </v>
      </c>
      <c r="O1006" s="83" t="str">
        <f t="shared" si="153"/>
        <v xml:space="preserve"> </v>
      </c>
      <c r="P1006" s="83" t="str">
        <f t="shared" si="159"/>
        <v xml:space="preserve"> </v>
      </c>
      <c r="Q1006" s="83" t="str">
        <f t="shared" si="154"/>
        <v xml:space="preserve"> </v>
      </c>
      <c r="R1006" s="82" t="str">
        <f t="shared" si="155"/>
        <v xml:space="preserve"> </v>
      </c>
      <c r="S1006" s="82" t="str">
        <f t="shared" si="156"/>
        <v xml:space="preserve"> </v>
      </c>
      <c r="T1006" s="84" t="str">
        <f t="shared" si="157"/>
        <v xml:space="preserve"> </v>
      </c>
      <c r="U1006" s="77"/>
      <c r="V1006" s="78"/>
      <c r="Z1006" s="80"/>
      <c r="AA1006" s="80"/>
      <c r="AB1006" s="80"/>
    </row>
    <row r="1007" spans="1:28" s="79" customFormat="1" ht="15" customHeight="1" x14ac:dyDescent="0.2">
      <c r="A1007" s="46"/>
      <c r="B1007" s="85"/>
      <c r="C1007" s="48"/>
      <c r="D1007" s="48"/>
      <c r="E1007" s="86"/>
      <c r="F1007" s="49"/>
      <c r="G1007" s="94" t="str">
        <f t="shared" si="150"/>
        <v xml:space="preserve"> </v>
      </c>
      <c r="H1007" s="88" t="str">
        <f t="shared" si="151"/>
        <v xml:space="preserve"> </v>
      </c>
      <c r="I1007" s="90"/>
      <c r="J1007" s="87"/>
      <c r="K1007" s="51"/>
      <c r="L1007" s="96" t="str">
        <f t="shared" si="158"/>
        <v xml:space="preserve"> </v>
      </c>
      <c r="M1007" s="64" t="str">
        <f>IF(E1007=0," ",IF(D1007="Hayır",VLOOKUP(H1007,Katsayı!$A$1:$B$197,2),IF(D1007="Evet",VLOOKUP(H1007,Katsayı!$A$199:$B$235,2),0)))</f>
        <v xml:space="preserve"> </v>
      </c>
      <c r="N1007" s="82" t="str">
        <f t="shared" si="152"/>
        <v xml:space="preserve"> </v>
      </c>
      <c r="O1007" s="83" t="str">
        <f t="shared" si="153"/>
        <v xml:space="preserve"> </v>
      </c>
      <c r="P1007" s="83" t="str">
        <f t="shared" si="159"/>
        <v xml:space="preserve"> </v>
      </c>
      <c r="Q1007" s="83" t="str">
        <f t="shared" si="154"/>
        <v xml:space="preserve"> </v>
      </c>
      <c r="R1007" s="82" t="str">
        <f t="shared" si="155"/>
        <v xml:space="preserve"> </v>
      </c>
      <c r="S1007" s="82" t="str">
        <f t="shared" si="156"/>
        <v xml:space="preserve"> </v>
      </c>
      <c r="T1007" s="84" t="str">
        <f t="shared" si="157"/>
        <v xml:space="preserve"> </v>
      </c>
      <c r="U1007" s="77"/>
      <c r="V1007" s="78"/>
      <c r="Z1007" s="80"/>
      <c r="AA1007" s="80"/>
      <c r="AB1007" s="80"/>
    </row>
    <row r="1008" spans="1:28" s="79" customFormat="1" ht="15" customHeight="1" x14ac:dyDescent="0.2">
      <c r="A1008" s="46"/>
      <c r="B1008" s="85"/>
      <c r="C1008" s="48"/>
      <c r="D1008" s="48"/>
      <c r="E1008" s="86"/>
      <c r="F1008" s="49"/>
      <c r="G1008" s="94" t="str">
        <f t="shared" si="150"/>
        <v xml:space="preserve"> </v>
      </c>
      <c r="H1008" s="88" t="str">
        <f t="shared" si="151"/>
        <v xml:space="preserve"> </v>
      </c>
      <c r="I1008" s="90"/>
      <c r="J1008" s="87"/>
      <c r="K1008" s="51"/>
      <c r="L1008" s="96" t="str">
        <f t="shared" si="158"/>
        <v xml:space="preserve"> </v>
      </c>
      <c r="M1008" s="64" t="str">
        <f>IF(E1008=0," ",IF(D1008="Hayır",VLOOKUP(H1008,Katsayı!$A$1:$B$197,2),IF(D1008="Evet",VLOOKUP(H1008,Katsayı!$A$199:$B$235,2),0)))</f>
        <v xml:space="preserve"> </v>
      </c>
      <c r="N1008" s="82" t="str">
        <f t="shared" si="152"/>
        <v xml:space="preserve"> </v>
      </c>
      <c r="O1008" s="83" t="str">
        <f t="shared" si="153"/>
        <v xml:space="preserve"> </v>
      </c>
      <c r="P1008" s="83" t="str">
        <f t="shared" si="159"/>
        <v xml:space="preserve"> </v>
      </c>
      <c r="Q1008" s="83" t="str">
        <f t="shared" si="154"/>
        <v xml:space="preserve"> </v>
      </c>
      <c r="R1008" s="82" t="str">
        <f t="shared" si="155"/>
        <v xml:space="preserve"> </v>
      </c>
      <c r="S1008" s="82" t="str">
        <f t="shared" si="156"/>
        <v xml:space="preserve"> </v>
      </c>
      <c r="T1008" s="84" t="str">
        <f t="shared" si="157"/>
        <v xml:space="preserve"> </v>
      </c>
      <c r="U1008" s="77"/>
      <c r="V1008" s="78"/>
      <c r="Z1008" s="80"/>
      <c r="AA1008" s="80"/>
      <c r="AB1008" s="80"/>
    </row>
    <row r="1009" spans="1:28" s="79" customFormat="1" ht="15" customHeight="1" x14ac:dyDescent="0.2">
      <c r="A1009" s="46"/>
      <c r="B1009" s="47"/>
      <c r="C1009" s="48"/>
      <c r="D1009" s="48"/>
      <c r="E1009" s="58"/>
      <c r="F1009" s="49"/>
      <c r="G1009" s="94" t="str">
        <f t="shared" si="150"/>
        <v xml:space="preserve"> </v>
      </c>
      <c r="H1009" s="88" t="str">
        <f t="shared" si="151"/>
        <v xml:space="preserve"> </v>
      </c>
      <c r="I1009" s="90"/>
      <c r="J1009" s="81"/>
      <c r="K1009" s="51"/>
      <c r="L1009" s="96" t="str">
        <f t="shared" si="158"/>
        <v xml:space="preserve"> </v>
      </c>
      <c r="M1009" s="64" t="str">
        <f>IF(E1009=0," ",IF(D1009="Hayır",VLOOKUP(H1009,Katsayı!$A$1:$B$197,2),IF(D1009="Evet",VLOOKUP(H1009,Katsayı!$A$199:$B$235,2),0)))</f>
        <v xml:space="preserve"> </v>
      </c>
      <c r="N1009" s="82" t="str">
        <f t="shared" si="152"/>
        <v xml:space="preserve"> </v>
      </c>
      <c r="O1009" s="83" t="str">
        <f t="shared" si="153"/>
        <v xml:space="preserve"> </v>
      </c>
      <c r="P1009" s="83" t="str">
        <f t="shared" si="159"/>
        <v xml:space="preserve"> </v>
      </c>
      <c r="Q1009" s="83" t="str">
        <f t="shared" si="154"/>
        <v xml:space="preserve"> </v>
      </c>
      <c r="R1009" s="82" t="str">
        <f t="shared" si="155"/>
        <v xml:space="preserve"> </v>
      </c>
      <c r="S1009" s="82" t="str">
        <f t="shared" si="156"/>
        <v xml:space="preserve"> </v>
      </c>
      <c r="T1009" s="84" t="str">
        <f t="shared" si="157"/>
        <v xml:space="preserve"> </v>
      </c>
      <c r="U1009" s="77"/>
      <c r="V1009" s="78"/>
      <c r="Z1009" s="80"/>
      <c r="AA1009" s="80"/>
      <c r="AB1009" s="80"/>
    </row>
    <row r="1010" spans="1:28" s="79" customFormat="1" ht="15" customHeight="1" x14ac:dyDescent="0.2">
      <c r="A1010" s="46"/>
      <c r="B1010" s="47"/>
      <c r="C1010" s="48"/>
      <c r="D1010" s="48"/>
      <c r="E1010" s="58"/>
      <c r="F1010" s="49"/>
      <c r="G1010" s="94" t="str">
        <f t="shared" si="150"/>
        <v xml:space="preserve"> </v>
      </c>
      <c r="H1010" s="88" t="str">
        <f t="shared" si="151"/>
        <v xml:space="preserve"> </v>
      </c>
      <c r="I1010" s="90"/>
      <c r="J1010" s="81"/>
      <c r="K1010" s="51"/>
      <c r="L1010" s="96" t="str">
        <f t="shared" si="158"/>
        <v xml:space="preserve"> </v>
      </c>
      <c r="M1010" s="64" t="str">
        <f>IF(E1010=0," ",IF(D1010="Hayır",VLOOKUP(H1010,Katsayı!$A$1:$B$197,2),IF(D1010="Evet",VLOOKUP(H1010,Katsayı!$A$199:$B$235,2),0)))</f>
        <v xml:space="preserve"> </v>
      </c>
      <c r="N1010" s="82" t="str">
        <f t="shared" si="152"/>
        <v xml:space="preserve"> </v>
      </c>
      <c r="O1010" s="83" t="str">
        <f t="shared" si="153"/>
        <v xml:space="preserve"> </v>
      </c>
      <c r="P1010" s="83" t="str">
        <f t="shared" si="159"/>
        <v xml:space="preserve"> </v>
      </c>
      <c r="Q1010" s="83" t="str">
        <f t="shared" si="154"/>
        <v xml:space="preserve"> </v>
      </c>
      <c r="R1010" s="82" t="str">
        <f t="shared" si="155"/>
        <v xml:space="preserve"> </v>
      </c>
      <c r="S1010" s="82" t="str">
        <f t="shared" si="156"/>
        <v xml:space="preserve"> </v>
      </c>
      <c r="T1010" s="84" t="str">
        <f t="shared" si="157"/>
        <v xml:space="preserve"> </v>
      </c>
      <c r="U1010" s="77"/>
      <c r="V1010" s="78"/>
      <c r="Z1010" s="80"/>
      <c r="AA1010" s="80"/>
      <c r="AB1010" s="80"/>
    </row>
    <row r="1011" spans="1:28" s="79" customFormat="1" ht="15" customHeight="1" x14ac:dyDescent="0.2">
      <c r="A1011" s="46"/>
      <c r="B1011" s="47"/>
      <c r="C1011" s="48"/>
      <c r="D1011" s="48"/>
      <c r="E1011" s="58"/>
      <c r="F1011" s="49"/>
      <c r="G1011" s="94" t="str">
        <f t="shared" si="150"/>
        <v xml:space="preserve"> </v>
      </c>
      <c r="H1011" s="88" t="str">
        <f t="shared" si="151"/>
        <v xml:space="preserve"> </v>
      </c>
      <c r="I1011" s="90"/>
      <c r="J1011" s="81"/>
      <c r="K1011" s="51"/>
      <c r="L1011" s="96" t="str">
        <f t="shared" si="158"/>
        <v xml:space="preserve"> </v>
      </c>
      <c r="M1011" s="64" t="str">
        <f>IF(E1011=0," ",IF(D1011="Hayır",VLOOKUP(H1011,Katsayı!$A$1:$B$197,2),IF(D1011="Evet",VLOOKUP(H1011,Katsayı!$A$199:$B$235,2),0)))</f>
        <v xml:space="preserve"> </v>
      </c>
      <c r="N1011" s="82" t="str">
        <f t="shared" si="152"/>
        <v xml:space="preserve"> </v>
      </c>
      <c r="O1011" s="83" t="str">
        <f t="shared" si="153"/>
        <v xml:space="preserve"> </v>
      </c>
      <c r="P1011" s="83" t="str">
        <f t="shared" si="159"/>
        <v xml:space="preserve"> </v>
      </c>
      <c r="Q1011" s="83" t="str">
        <f t="shared" si="154"/>
        <v xml:space="preserve"> </v>
      </c>
      <c r="R1011" s="82" t="str">
        <f t="shared" si="155"/>
        <v xml:space="preserve"> </v>
      </c>
      <c r="S1011" s="82" t="str">
        <f t="shared" si="156"/>
        <v xml:space="preserve"> </v>
      </c>
      <c r="T1011" s="84" t="str">
        <f t="shared" si="157"/>
        <v xml:space="preserve"> </v>
      </c>
      <c r="U1011" s="77"/>
      <c r="V1011" s="78"/>
      <c r="Z1011" s="80"/>
      <c r="AA1011" s="80"/>
      <c r="AB1011" s="80"/>
    </row>
    <row r="1012" spans="1:28" s="79" customFormat="1" ht="15" customHeight="1" x14ac:dyDescent="0.2">
      <c r="A1012" s="46"/>
      <c r="B1012" s="47"/>
      <c r="C1012" s="48"/>
      <c r="D1012" s="48"/>
      <c r="E1012" s="58"/>
      <c r="F1012" s="49"/>
      <c r="G1012" s="94" t="str">
        <f t="shared" si="150"/>
        <v xml:space="preserve"> </v>
      </c>
      <c r="H1012" s="88" t="str">
        <f t="shared" si="151"/>
        <v xml:space="preserve"> </v>
      </c>
      <c r="I1012" s="90"/>
      <c r="J1012" s="81"/>
      <c r="K1012" s="51"/>
      <c r="L1012" s="96" t="str">
        <f t="shared" si="158"/>
        <v xml:space="preserve"> </v>
      </c>
      <c r="M1012" s="64" t="str">
        <f>IF(E1012=0," ",IF(D1012="Hayır",VLOOKUP(H1012,Katsayı!$A$1:$B$197,2),IF(D1012="Evet",VLOOKUP(H1012,Katsayı!$A$199:$B$235,2),0)))</f>
        <v xml:space="preserve"> </v>
      </c>
      <c r="N1012" s="82" t="str">
        <f t="shared" si="152"/>
        <v xml:space="preserve"> </v>
      </c>
      <c r="O1012" s="83" t="str">
        <f t="shared" si="153"/>
        <v xml:space="preserve"> </v>
      </c>
      <c r="P1012" s="83" t="str">
        <f t="shared" si="159"/>
        <v xml:space="preserve"> </v>
      </c>
      <c r="Q1012" s="83" t="str">
        <f t="shared" si="154"/>
        <v xml:space="preserve"> </v>
      </c>
      <c r="R1012" s="82" t="str">
        <f t="shared" si="155"/>
        <v xml:space="preserve"> </v>
      </c>
      <c r="S1012" s="82" t="str">
        <f t="shared" si="156"/>
        <v xml:space="preserve"> </v>
      </c>
      <c r="T1012" s="84" t="str">
        <f t="shared" si="157"/>
        <v xml:space="preserve"> </v>
      </c>
      <c r="U1012" s="77"/>
      <c r="V1012" s="78"/>
      <c r="Z1012" s="80"/>
      <c r="AA1012" s="80"/>
      <c r="AB1012" s="80"/>
    </row>
    <row r="1013" spans="1:28" s="79" customFormat="1" ht="15" customHeight="1" x14ac:dyDescent="0.2">
      <c r="A1013" s="46"/>
      <c r="B1013" s="47"/>
      <c r="C1013" s="48"/>
      <c r="D1013" s="48"/>
      <c r="E1013" s="58"/>
      <c r="F1013" s="49"/>
      <c r="G1013" s="94" t="str">
        <f t="shared" si="150"/>
        <v xml:space="preserve"> </v>
      </c>
      <c r="H1013" s="88" t="str">
        <f t="shared" si="151"/>
        <v xml:space="preserve"> </v>
      </c>
      <c r="I1013" s="90"/>
      <c r="J1013" s="81"/>
      <c r="K1013" s="51"/>
      <c r="L1013" s="96" t="str">
        <f t="shared" si="158"/>
        <v xml:space="preserve"> </v>
      </c>
      <c r="M1013" s="64" t="str">
        <f>IF(E1013=0," ",IF(D1013="Hayır",VLOOKUP(H1013,Katsayı!$A$1:$B$197,2),IF(D1013="Evet",VLOOKUP(H1013,Katsayı!$A$199:$B$235,2),0)))</f>
        <v xml:space="preserve"> </v>
      </c>
      <c r="N1013" s="82" t="str">
        <f t="shared" si="152"/>
        <v xml:space="preserve"> </v>
      </c>
      <c r="O1013" s="83" t="str">
        <f t="shared" si="153"/>
        <v xml:space="preserve"> </v>
      </c>
      <c r="P1013" s="83" t="str">
        <f t="shared" si="159"/>
        <v xml:space="preserve"> </v>
      </c>
      <c r="Q1013" s="83" t="str">
        <f t="shared" si="154"/>
        <v xml:space="preserve"> </v>
      </c>
      <c r="R1013" s="82" t="str">
        <f t="shared" si="155"/>
        <v xml:space="preserve"> </v>
      </c>
      <c r="S1013" s="82" t="str">
        <f t="shared" si="156"/>
        <v xml:space="preserve"> </v>
      </c>
      <c r="T1013" s="84" t="str">
        <f t="shared" si="157"/>
        <v xml:space="preserve"> </v>
      </c>
      <c r="U1013" s="77"/>
      <c r="V1013" s="78"/>
      <c r="Z1013" s="80"/>
      <c r="AA1013" s="80"/>
      <c r="AB1013" s="80"/>
    </row>
    <row r="1014" spans="1:28" s="79" customFormat="1" ht="15" customHeight="1" x14ac:dyDescent="0.2">
      <c r="A1014" s="46"/>
      <c r="B1014" s="47"/>
      <c r="C1014" s="48"/>
      <c r="D1014" s="48"/>
      <c r="E1014" s="58"/>
      <c r="F1014" s="49"/>
      <c r="G1014" s="94" t="str">
        <f t="shared" si="150"/>
        <v xml:space="preserve"> </v>
      </c>
      <c r="H1014" s="88" t="str">
        <f t="shared" si="151"/>
        <v xml:space="preserve"> </v>
      </c>
      <c r="I1014" s="90"/>
      <c r="J1014" s="81"/>
      <c r="K1014" s="51"/>
      <c r="L1014" s="96" t="str">
        <f t="shared" si="158"/>
        <v xml:space="preserve"> </v>
      </c>
      <c r="M1014" s="64" t="str">
        <f>IF(E1014=0," ",IF(D1014="Hayır",VLOOKUP(H1014,Katsayı!$A$1:$B$197,2),IF(D1014="Evet",VLOOKUP(H1014,Katsayı!$A$199:$B$235,2),0)))</f>
        <v xml:space="preserve"> </v>
      </c>
      <c r="N1014" s="82" t="str">
        <f t="shared" si="152"/>
        <v xml:space="preserve"> </v>
      </c>
      <c r="O1014" s="83" t="str">
        <f t="shared" si="153"/>
        <v xml:space="preserve"> </v>
      </c>
      <c r="P1014" s="83" t="str">
        <f t="shared" si="159"/>
        <v xml:space="preserve"> </v>
      </c>
      <c r="Q1014" s="83" t="str">
        <f t="shared" si="154"/>
        <v xml:space="preserve"> </v>
      </c>
      <c r="R1014" s="82" t="str">
        <f t="shared" si="155"/>
        <v xml:space="preserve"> </v>
      </c>
      <c r="S1014" s="82" t="str">
        <f t="shared" si="156"/>
        <v xml:space="preserve"> </v>
      </c>
      <c r="T1014" s="84" t="str">
        <f t="shared" si="157"/>
        <v xml:space="preserve"> </v>
      </c>
      <c r="U1014" s="77"/>
      <c r="V1014" s="78"/>
      <c r="Z1014" s="80"/>
      <c r="AA1014" s="80"/>
      <c r="AB1014" s="80"/>
    </row>
    <row r="1015" spans="1:28" s="79" customFormat="1" ht="15" customHeight="1" x14ac:dyDescent="0.2">
      <c r="A1015" s="46"/>
      <c r="B1015" s="47"/>
      <c r="C1015" s="48"/>
      <c r="D1015" s="48"/>
      <c r="E1015" s="58"/>
      <c r="F1015" s="50"/>
      <c r="G1015" s="94" t="str">
        <f t="shared" si="150"/>
        <v xml:space="preserve"> </v>
      </c>
      <c r="H1015" s="88" t="str">
        <f t="shared" si="151"/>
        <v xml:space="preserve"> </v>
      </c>
      <c r="I1015" s="90"/>
      <c r="J1015" s="81"/>
      <c r="K1015" s="51"/>
      <c r="L1015" s="96" t="str">
        <f t="shared" si="158"/>
        <v xml:space="preserve"> </v>
      </c>
      <c r="M1015" s="64" t="str">
        <f>IF(E1015=0," ",IF(D1015="Hayır",VLOOKUP(H1015,Katsayı!$A$1:$B$197,2),IF(D1015="Evet",VLOOKUP(H1015,Katsayı!$A$199:$B$235,2),0)))</f>
        <v xml:space="preserve"> </v>
      </c>
      <c r="N1015" s="82" t="str">
        <f t="shared" si="152"/>
        <v xml:space="preserve"> </v>
      </c>
      <c r="O1015" s="83" t="str">
        <f t="shared" si="153"/>
        <v xml:space="preserve"> </v>
      </c>
      <c r="P1015" s="83" t="str">
        <f t="shared" si="159"/>
        <v xml:space="preserve"> </v>
      </c>
      <c r="Q1015" s="83" t="str">
        <f t="shared" si="154"/>
        <v xml:space="preserve"> </v>
      </c>
      <c r="R1015" s="82" t="str">
        <f t="shared" si="155"/>
        <v xml:space="preserve"> </v>
      </c>
      <c r="S1015" s="82" t="str">
        <f t="shared" si="156"/>
        <v xml:space="preserve"> </v>
      </c>
      <c r="T1015" s="84" t="str">
        <f t="shared" si="157"/>
        <v xml:space="preserve"> </v>
      </c>
      <c r="U1015" s="77"/>
      <c r="V1015" s="78"/>
      <c r="Z1015" s="80"/>
      <c r="AA1015" s="80"/>
      <c r="AB1015" s="80"/>
    </row>
    <row r="1016" spans="1:28" s="79" customFormat="1" ht="15" customHeight="1" x14ac:dyDescent="0.2">
      <c r="A1016" s="46"/>
      <c r="B1016" s="47"/>
      <c r="C1016" s="48"/>
      <c r="D1016" s="48"/>
      <c r="E1016" s="58"/>
      <c r="F1016" s="50"/>
      <c r="G1016" s="94" t="str">
        <f t="shared" si="150"/>
        <v xml:space="preserve"> </v>
      </c>
      <c r="H1016" s="88" t="str">
        <f t="shared" si="151"/>
        <v xml:space="preserve"> </v>
      </c>
      <c r="I1016" s="90"/>
      <c r="J1016" s="81"/>
      <c r="K1016" s="51"/>
      <c r="L1016" s="96" t="str">
        <f t="shared" si="158"/>
        <v xml:space="preserve"> </v>
      </c>
      <c r="M1016" s="64" t="str">
        <f>IF(E1016=0," ",IF(D1016="Hayır",VLOOKUP(H1016,Katsayı!$A$1:$B$197,2),IF(D1016="Evet",VLOOKUP(H1016,Katsayı!$A$199:$B$235,2),0)))</f>
        <v xml:space="preserve"> </v>
      </c>
      <c r="N1016" s="82" t="str">
        <f t="shared" si="152"/>
        <v xml:space="preserve"> </v>
      </c>
      <c r="O1016" s="83" t="str">
        <f t="shared" si="153"/>
        <v xml:space="preserve"> </v>
      </c>
      <c r="P1016" s="83" t="str">
        <f t="shared" si="159"/>
        <v xml:space="preserve"> </v>
      </c>
      <c r="Q1016" s="83" t="str">
        <f t="shared" si="154"/>
        <v xml:space="preserve"> </v>
      </c>
      <c r="R1016" s="82" t="str">
        <f t="shared" si="155"/>
        <v xml:space="preserve"> </v>
      </c>
      <c r="S1016" s="82" t="str">
        <f t="shared" si="156"/>
        <v xml:space="preserve"> </v>
      </c>
      <c r="T1016" s="84" t="str">
        <f t="shared" si="157"/>
        <v xml:space="preserve"> </v>
      </c>
      <c r="U1016" s="77"/>
      <c r="V1016" s="78"/>
      <c r="Z1016" s="80"/>
      <c r="AA1016" s="80"/>
      <c r="AB1016" s="80"/>
    </row>
    <row r="1017" spans="1:28" s="79" customFormat="1" ht="15" customHeight="1" x14ac:dyDescent="0.2">
      <c r="A1017" s="46"/>
      <c r="B1017" s="47"/>
      <c r="C1017" s="48"/>
      <c r="D1017" s="48"/>
      <c r="E1017" s="58"/>
      <c r="F1017" s="50"/>
      <c r="G1017" s="94" t="str">
        <f t="shared" si="150"/>
        <v xml:space="preserve"> </v>
      </c>
      <c r="H1017" s="88" t="str">
        <f t="shared" si="151"/>
        <v xml:space="preserve"> </v>
      </c>
      <c r="I1017" s="90"/>
      <c r="J1017" s="81"/>
      <c r="K1017" s="51"/>
      <c r="L1017" s="96" t="str">
        <f t="shared" si="158"/>
        <v xml:space="preserve"> </v>
      </c>
      <c r="M1017" s="64" t="str">
        <f>IF(E1017=0," ",IF(D1017="Hayır",VLOOKUP(H1017,Katsayı!$A$1:$B$197,2),IF(D1017="Evet",VLOOKUP(H1017,Katsayı!$A$199:$B$235,2),0)))</f>
        <v xml:space="preserve"> </v>
      </c>
      <c r="N1017" s="82" t="str">
        <f t="shared" si="152"/>
        <v xml:space="preserve"> </v>
      </c>
      <c r="O1017" s="83" t="str">
        <f t="shared" si="153"/>
        <v xml:space="preserve"> </v>
      </c>
      <c r="P1017" s="83" t="str">
        <f t="shared" si="159"/>
        <v xml:space="preserve"> </v>
      </c>
      <c r="Q1017" s="83" t="str">
        <f t="shared" si="154"/>
        <v xml:space="preserve"> </v>
      </c>
      <c r="R1017" s="82" t="str">
        <f t="shared" si="155"/>
        <v xml:space="preserve"> </v>
      </c>
      <c r="S1017" s="82" t="str">
        <f t="shared" si="156"/>
        <v xml:space="preserve"> </v>
      </c>
      <c r="T1017" s="84" t="str">
        <f t="shared" si="157"/>
        <v xml:space="preserve"> </v>
      </c>
      <c r="U1017" s="77"/>
      <c r="V1017" s="78"/>
      <c r="Z1017" s="80"/>
      <c r="AA1017" s="80"/>
      <c r="AB1017" s="80"/>
    </row>
    <row r="1018" spans="1:28" s="79" customFormat="1" ht="15" customHeight="1" x14ac:dyDescent="0.2">
      <c r="A1018" s="46"/>
      <c r="B1018" s="47"/>
      <c r="C1018" s="48"/>
      <c r="D1018" s="48"/>
      <c r="E1018" s="58"/>
      <c r="F1018" s="50"/>
      <c r="G1018" s="94" t="str">
        <f t="shared" si="150"/>
        <v xml:space="preserve"> </v>
      </c>
      <c r="H1018" s="88" t="str">
        <f t="shared" si="151"/>
        <v xml:space="preserve"> </v>
      </c>
      <c r="I1018" s="90"/>
      <c r="J1018" s="81"/>
      <c r="K1018" s="51"/>
      <c r="L1018" s="96" t="str">
        <f t="shared" si="158"/>
        <v xml:space="preserve"> </v>
      </c>
      <c r="M1018" s="64" t="str">
        <f>IF(E1018=0," ",IF(D1018="Hayır",VLOOKUP(H1018,Katsayı!$A$1:$B$197,2),IF(D1018="Evet",VLOOKUP(H1018,Katsayı!$A$199:$B$235,2),0)))</f>
        <v xml:space="preserve"> </v>
      </c>
      <c r="N1018" s="82" t="str">
        <f t="shared" si="152"/>
        <v xml:space="preserve"> </v>
      </c>
      <c r="O1018" s="83" t="str">
        <f t="shared" si="153"/>
        <v xml:space="preserve"> </v>
      </c>
      <c r="P1018" s="83" t="str">
        <f t="shared" si="159"/>
        <v xml:space="preserve"> </v>
      </c>
      <c r="Q1018" s="83" t="str">
        <f t="shared" si="154"/>
        <v xml:space="preserve"> </v>
      </c>
      <c r="R1018" s="82" t="str">
        <f t="shared" si="155"/>
        <v xml:space="preserve"> </v>
      </c>
      <c r="S1018" s="82" t="str">
        <f t="shared" si="156"/>
        <v xml:space="preserve"> </v>
      </c>
      <c r="T1018" s="84" t="str">
        <f t="shared" si="157"/>
        <v xml:space="preserve"> </v>
      </c>
      <c r="U1018" s="77"/>
      <c r="V1018" s="78"/>
      <c r="Z1018" s="80"/>
      <c r="AA1018" s="80"/>
      <c r="AB1018" s="80"/>
    </row>
    <row r="1019" spans="1:28" s="79" customFormat="1" ht="15" customHeight="1" x14ac:dyDescent="0.2">
      <c r="A1019" s="46"/>
      <c r="B1019" s="47"/>
      <c r="C1019" s="48"/>
      <c r="D1019" s="48"/>
      <c r="E1019" s="58"/>
      <c r="F1019" s="50"/>
      <c r="G1019" s="94" t="str">
        <f t="shared" si="150"/>
        <v xml:space="preserve"> </v>
      </c>
      <c r="H1019" s="88" t="str">
        <f t="shared" si="151"/>
        <v xml:space="preserve"> </v>
      </c>
      <c r="I1019" s="90"/>
      <c r="J1019" s="81"/>
      <c r="K1019" s="51"/>
      <c r="L1019" s="96" t="str">
        <f t="shared" si="158"/>
        <v xml:space="preserve"> </v>
      </c>
      <c r="M1019" s="64" t="str">
        <f>IF(E1019=0," ",IF(D1019="Hayır",VLOOKUP(H1019,Katsayı!$A$1:$B$197,2),IF(D1019="Evet",VLOOKUP(H1019,Katsayı!$A$199:$B$235,2),0)))</f>
        <v xml:space="preserve"> </v>
      </c>
      <c r="N1019" s="82" t="str">
        <f t="shared" si="152"/>
        <v xml:space="preserve"> </v>
      </c>
      <c r="O1019" s="83" t="str">
        <f t="shared" si="153"/>
        <v xml:space="preserve"> </v>
      </c>
      <c r="P1019" s="83" t="str">
        <f t="shared" si="159"/>
        <v xml:space="preserve"> </v>
      </c>
      <c r="Q1019" s="83" t="str">
        <f t="shared" si="154"/>
        <v xml:space="preserve"> </v>
      </c>
      <c r="R1019" s="82" t="str">
        <f t="shared" si="155"/>
        <v xml:space="preserve"> </v>
      </c>
      <c r="S1019" s="82" t="str">
        <f t="shared" si="156"/>
        <v xml:space="preserve"> </v>
      </c>
      <c r="T1019" s="84" t="str">
        <f t="shared" si="157"/>
        <v xml:space="preserve"> </v>
      </c>
      <c r="U1019" s="77"/>
      <c r="V1019" s="78"/>
      <c r="Z1019" s="80"/>
      <c r="AA1019" s="80"/>
      <c r="AB1019" s="80"/>
    </row>
    <row r="1020" spans="1:28" s="79" customFormat="1" ht="15" customHeight="1" x14ac:dyDescent="0.2">
      <c r="A1020" s="46"/>
      <c r="B1020" s="47"/>
      <c r="C1020" s="48"/>
      <c r="D1020" s="48"/>
      <c r="E1020" s="58"/>
      <c r="F1020" s="50"/>
      <c r="G1020" s="94" t="str">
        <f t="shared" si="150"/>
        <v xml:space="preserve"> </v>
      </c>
      <c r="H1020" s="88" t="str">
        <f t="shared" si="151"/>
        <v xml:space="preserve"> </v>
      </c>
      <c r="I1020" s="90"/>
      <c r="J1020" s="81"/>
      <c r="K1020" s="51"/>
      <c r="L1020" s="96" t="str">
        <f t="shared" si="158"/>
        <v xml:space="preserve"> </v>
      </c>
      <c r="M1020" s="64" t="str">
        <f>IF(E1020=0," ",IF(D1020="Hayır",VLOOKUP(H1020,Katsayı!$A$1:$B$197,2),IF(D1020="Evet",VLOOKUP(H1020,Katsayı!$A$199:$B$235,2),0)))</f>
        <v xml:space="preserve"> </v>
      </c>
      <c r="N1020" s="82" t="str">
        <f t="shared" si="152"/>
        <v xml:space="preserve"> </v>
      </c>
      <c r="O1020" s="83" t="str">
        <f t="shared" si="153"/>
        <v xml:space="preserve"> </v>
      </c>
      <c r="P1020" s="83" t="str">
        <f t="shared" si="159"/>
        <v xml:space="preserve"> </v>
      </c>
      <c r="Q1020" s="83" t="str">
        <f t="shared" si="154"/>
        <v xml:space="preserve"> </v>
      </c>
      <c r="R1020" s="82" t="str">
        <f t="shared" si="155"/>
        <v xml:space="preserve"> </v>
      </c>
      <c r="S1020" s="82" t="str">
        <f t="shared" si="156"/>
        <v xml:space="preserve"> </v>
      </c>
      <c r="T1020" s="84" t="str">
        <f t="shared" si="157"/>
        <v xml:space="preserve"> </v>
      </c>
      <c r="U1020" s="77"/>
      <c r="V1020" s="78"/>
      <c r="Z1020" s="80"/>
      <c r="AA1020" s="80"/>
      <c r="AB1020" s="80"/>
    </row>
    <row r="1021" spans="1:28" s="79" customFormat="1" ht="15" customHeight="1" x14ac:dyDescent="0.2">
      <c r="A1021" s="46"/>
      <c r="B1021" s="47"/>
      <c r="C1021" s="48"/>
      <c r="D1021" s="48"/>
      <c r="E1021" s="58"/>
      <c r="F1021" s="50"/>
      <c r="G1021" s="94" t="str">
        <f t="shared" si="150"/>
        <v xml:space="preserve"> </v>
      </c>
      <c r="H1021" s="88" t="str">
        <f t="shared" si="151"/>
        <v xml:space="preserve"> </v>
      </c>
      <c r="I1021" s="90"/>
      <c r="J1021" s="81"/>
      <c r="K1021" s="51"/>
      <c r="L1021" s="96" t="str">
        <f t="shared" si="158"/>
        <v xml:space="preserve"> </v>
      </c>
      <c r="M1021" s="64" t="str">
        <f>IF(E1021=0," ",IF(D1021="Hayır",VLOOKUP(H1021,Katsayı!$A$1:$B$197,2),IF(D1021="Evet",VLOOKUP(H1021,Katsayı!$A$199:$B$235,2),0)))</f>
        <v xml:space="preserve"> </v>
      </c>
      <c r="N1021" s="82" t="str">
        <f t="shared" si="152"/>
        <v xml:space="preserve"> </v>
      </c>
      <c r="O1021" s="83" t="str">
        <f t="shared" si="153"/>
        <v xml:space="preserve"> </v>
      </c>
      <c r="P1021" s="83" t="str">
        <f t="shared" si="159"/>
        <v xml:space="preserve"> </v>
      </c>
      <c r="Q1021" s="83" t="str">
        <f t="shared" si="154"/>
        <v xml:space="preserve"> </v>
      </c>
      <c r="R1021" s="82" t="str">
        <f t="shared" si="155"/>
        <v xml:space="preserve"> </v>
      </c>
      <c r="S1021" s="82" t="str">
        <f t="shared" si="156"/>
        <v xml:space="preserve"> </v>
      </c>
      <c r="T1021" s="84" t="str">
        <f t="shared" si="157"/>
        <v xml:space="preserve"> </v>
      </c>
      <c r="U1021" s="77"/>
      <c r="V1021" s="78"/>
      <c r="Z1021" s="80"/>
      <c r="AA1021" s="80"/>
      <c r="AB1021" s="80"/>
    </row>
    <row r="1022" spans="1:28" s="79" customFormat="1" ht="15" customHeight="1" x14ac:dyDescent="0.2">
      <c r="A1022" s="46"/>
      <c r="B1022" s="47"/>
      <c r="C1022" s="48"/>
      <c r="D1022" s="48"/>
      <c r="E1022" s="58"/>
      <c r="F1022" s="50"/>
      <c r="G1022" s="94" t="str">
        <f t="shared" si="150"/>
        <v xml:space="preserve"> </v>
      </c>
      <c r="H1022" s="88" t="str">
        <f t="shared" si="151"/>
        <v xml:space="preserve"> </v>
      </c>
      <c r="I1022" s="90"/>
      <c r="J1022" s="81"/>
      <c r="K1022" s="51"/>
      <c r="L1022" s="96" t="str">
        <f t="shared" si="158"/>
        <v xml:space="preserve"> </v>
      </c>
      <c r="M1022" s="64" t="str">
        <f>IF(E1022=0," ",IF(D1022="Hayır",VLOOKUP(H1022,Katsayı!$A$1:$B$197,2),IF(D1022="Evet",VLOOKUP(H1022,Katsayı!$A$199:$B$235,2),0)))</f>
        <v xml:space="preserve"> </v>
      </c>
      <c r="N1022" s="82" t="str">
        <f t="shared" si="152"/>
        <v xml:space="preserve"> </v>
      </c>
      <c r="O1022" s="83" t="str">
        <f t="shared" si="153"/>
        <v xml:space="preserve"> </v>
      </c>
      <c r="P1022" s="83" t="str">
        <f t="shared" si="159"/>
        <v xml:space="preserve"> </v>
      </c>
      <c r="Q1022" s="83" t="str">
        <f t="shared" si="154"/>
        <v xml:space="preserve"> </v>
      </c>
      <c r="R1022" s="82" t="str">
        <f t="shared" si="155"/>
        <v xml:space="preserve"> </v>
      </c>
      <c r="S1022" s="82" t="str">
        <f t="shared" si="156"/>
        <v xml:space="preserve"> </v>
      </c>
      <c r="T1022" s="84" t="str">
        <f t="shared" si="157"/>
        <v xml:space="preserve"> </v>
      </c>
      <c r="U1022" s="77"/>
      <c r="V1022" s="78"/>
      <c r="Z1022" s="80"/>
      <c r="AA1022" s="80"/>
      <c r="AB1022" s="80"/>
    </row>
    <row r="1023" spans="1:28" s="79" customFormat="1" ht="15" customHeight="1" x14ac:dyDescent="0.2">
      <c r="A1023" s="46"/>
      <c r="B1023" s="47"/>
      <c r="C1023" s="48"/>
      <c r="D1023" s="48"/>
      <c r="E1023" s="58"/>
      <c r="F1023" s="50"/>
      <c r="G1023" s="94" t="str">
        <f t="shared" si="150"/>
        <v xml:space="preserve"> </v>
      </c>
      <c r="H1023" s="88" t="str">
        <f t="shared" si="151"/>
        <v xml:space="preserve"> </v>
      </c>
      <c r="I1023" s="90"/>
      <c r="J1023" s="81"/>
      <c r="K1023" s="51"/>
      <c r="L1023" s="96" t="str">
        <f t="shared" si="158"/>
        <v xml:space="preserve"> </v>
      </c>
      <c r="M1023" s="64" t="str">
        <f>IF(E1023=0," ",IF(D1023="Hayır",VLOOKUP(H1023,Katsayı!$A$1:$B$197,2),IF(D1023="Evet",VLOOKUP(H1023,Katsayı!$A$199:$B$235,2),0)))</f>
        <v xml:space="preserve"> </v>
      </c>
      <c r="N1023" s="82" t="str">
        <f t="shared" si="152"/>
        <v xml:space="preserve"> </v>
      </c>
      <c r="O1023" s="83" t="str">
        <f t="shared" si="153"/>
        <v xml:space="preserve"> </v>
      </c>
      <c r="P1023" s="83" t="str">
        <f t="shared" si="159"/>
        <v xml:space="preserve"> </v>
      </c>
      <c r="Q1023" s="83" t="str">
        <f t="shared" si="154"/>
        <v xml:space="preserve"> </v>
      </c>
      <c r="R1023" s="82" t="str">
        <f t="shared" si="155"/>
        <v xml:space="preserve"> </v>
      </c>
      <c r="S1023" s="82" t="str">
        <f t="shared" si="156"/>
        <v xml:space="preserve"> </v>
      </c>
      <c r="T1023" s="84" t="str">
        <f t="shared" si="157"/>
        <v xml:space="preserve"> </v>
      </c>
      <c r="U1023" s="77"/>
      <c r="V1023" s="78"/>
      <c r="Z1023" s="80"/>
      <c r="AA1023" s="80"/>
      <c r="AB1023" s="80"/>
    </row>
    <row r="1024" spans="1:28" s="79" customFormat="1" ht="15" customHeight="1" x14ac:dyDescent="0.2">
      <c r="A1024" s="46"/>
      <c r="B1024" s="47"/>
      <c r="C1024" s="48"/>
      <c r="D1024" s="48"/>
      <c r="E1024" s="58"/>
      <c r="F1024" s="50"/>
      <c r="G1024" s="94" t="str">
        <f t="shared" si="150"/>
        <v xml:space="preserve"> </v>
      </c>
      <c r="H1024" s="88" t="str">
        <f t="shared" si="151"/>
        <v xml:space="preserve"> </v>
      </c>
      <c r="I1024" s="90"/>
      <c r="J1024" s="81"/>
      <c r="K1024" s="51"/>
      <c r="L1024" s="96" t="str">
        <f t="shared" si="158"/>
        <v xml:space="preserve"> </v>
      </c>
      <c r="M1024" s="64" t="str">
        <f>IF(E1024=0," ",IF(D1024="Hayır",VLOOKUP(H1024,Katsayı!$A$1:$B$197,2),IF(D1024="Evet",VLOOKUP(H1024,Katsayı!$A$199:$B$235,2),0)))</f>
        <v xml:space="preserve"> </v>
      </c>
      <c r="N1024" s="82" t="str">
        <f t="shared" si="152"/>
        <v xml:space="preserve"> </v>
      </c>
      <c r="O1024" s="83" t="str">
        <f t="shared" si="153"/>
        <v xml:space="preserve"> </v>
      </c>
      <c r="P1024" s="83" t="str">
        <f t="shared" si="159"/>
        <v xml:space="preserve"> </v>
      </c>
      <c r="Q1024" s="83" t="str">
        <f t="shared" si="154"/>
        <v xml:space="preserve"> </v>
      </c>
      <c r="R1024" s="82" t="str">
        <f t="shared" si="155"/>
        <v xml:space="preserve"> </v>
      </c>
      <c r="S1024" s="82" t="str">
        <f t="shared" si="156"/>
        <v xml:space="preserve"> </v>
      </c>
      <c r="T1024" s="84" t="str">
        <f t="shared" si="157"/>
        <v xml:space="preserve"> </v>
      </c>
      <c r="U1024" s="77"/>
      <c r="V1024" s="78"/>
      <c r="Z1024" s="80"/>
      <c r="AA1024" s="80"/>
      <c r="AB1024" s="80"/>
    </row>
    <row r="1025" spans="1:28" s="79" customFormat="1" ht="15" customHeight="1" x14ac:dyDescent="0.2">
      <c r="A1025" s="46"/>
      <c r="B1025" s="47"/>
      <c r="C1025" s="48"/>
      <c r="D1025" s="48"/>
      <c r="E1025" s="58"/>
      <c r="F1025" s="50"/>
      <c r="G1025" s="94" t="str">
        <f t="shared" si="150"/>
        <v xml:space="preserve"> </v>
      </c>
      <c r="H1025" s="88" t="str">
        <f t="shared" si="151"/>
        <v xml:space="preserve"> </v>
      </c>
      <c r="I1025" s="90"/>
      <c r="J1025" s="81"/>
      <c r="K1025" s="51"/>
      <c r="L1025" s="96" t="str">
        <f t="shared" si="158"/>
        <v xml:space="preserve"> </v>
      </c>
      <c r="M1025" s="64" t="str">
        <f>IF(E1025=0," ",IF(D1025="Hayır",VLOOKUP(H1025,Katsayı!$A$1:$B$197,2),IF(D1025="Evet",VLOOKUP(H1025,Katsayı!$A$199:$B$235,2),0)))</f>
        <v xml:space="preserve"> </v>
      </c>
      <c r="N1025" s="82" t="str">
        <f t="shared" si="152"/>
        <v xml:space="preserve"> </v>
      </c>
      <c r="O1025" s="83" t="str">
        <f t="shared" si="153"/>
        <v xml:space="preserve"> </v>
      </c>
      <c r="P1025" s="83" t="str">
        <f t="shared" si="159"/>
        <v xml:space="preserve"> </v>
      </c>
      <c r="Q1025" s="83" t="str">
        <f t="shared" si="154"/>
        <v xml:space="preserve"> </v>
      </c>
      <c r="R1025" s="82" t="str">
        <f t="shared" si="155"/>
        <v xml:space="preserve"> </v>
      </c>
      <c r="S1025" s="82" t="str">
        <f t="shared" si="156"/>
        <v xml:space="preserve"> </v>
      </c>
      <c r="T1025" s="84" t="str">
        <f t="shared" si="157"/>
        <v xml:space="preserve"> </v>
      </c>
      <c r="U1025" s="77"/>
      <c r="V1025" s="78"/>
      <c r="Z1025" s="80"/>
      <c r="AA1025" s="80"/>
      <c r="AB1025" s="80"/>
    </row>
    <row r="1026" spans="1:28" s="79" customFormat="1" ht="15" customHeight="1" x14ac:dyDescent="0.2">
      <c r="A1026" s="46"/>
      <c r="B1026" s="47"/>
      <c r="C1026" s="48"/>
      <c r="D1026" s="48"/>
      <c r="E1026" s="58"/>
      <c r="F1026" s="50"/>
      <c r="G1026" s="94" t="str">
        <f t="shared" si="150"/>
        <v xml:space="preserve"> </v>
      </c>
      <c r="H1026" s="88" t="str">
        <f t="shared" si="151"/>
        <v xml:space="preserve"> </v>
      </c>
      <c r="I1026" s="90"/>
      <c r="J1026" s="81"/>
      <c r="K1026" s="51"/>
      <c r="L1026" s="96" t="str">
        <f t="shared" si="158"/>
        <v xml:space="preserve"> </v>
      </c>
      <c r="M1026" s="64" t="str">
        <f>IF(E1026=0," ",IF(D1026="Hayır",VLOOKUP(H1026,Katsayı!$A$1:$B$197,2),IF(D1026="Evet",VLOOKUP(H1026,Katsayı!$A$199:$B$235,2),0)))</f>
        <v xml:space="preserve"> </v>
      </c>
      <c r="N1026" s="82" t="str">
        <f t="shared" si="152"/>
        <v xml:space="preserve"> </v>
      </c>
      <c r="O1026" s="83" t="str">
        <f t="shared" si="153"/>
        <v xml:space="preserve"> </v>
      </c>
      <c r="P1026" s="83" t="str">
        <f t="shared" si="159"/>
        <v xml:space="preserve"> </v>
      </c>
      <c r="Q1026" s="83" t="str">
        <f t="shared" si="154"/>
        <v xml:space="preserve"> </v>
      </c>
      <c r="R1026" s="82" t="str">
        <f t="shared" si="155"/>
        <v xml:space="preserve"> </v>
      </c>
      <c r="S1026" s="82" t="str">
        <f t="shared" si="156"/>
        <v xml:space="preserve"> </v>
      </c>
      <c r="T1026" s="84" t="str">
        <f t="shared" si="157"/>
        <v xml:space="preserve"> </v>
      </c>
      <c r="U1026" s="77"/>
      <c r="V1026" s="78"/>
      <c r="Z1026" s="80"/>
      <c r="AA1026" s="80"/>
      <c r="AB1026" s="80"/>
    </row>
    <row r="1027" spans="1:28" s="79" customFormat="1" ht="15" customHeight="1" x14ac:dyDescent="0.2">
      <c r="A1027" s="46"/>
      <c r="B1027" s="47"/>
      <c r="C1027" s="48"/>
      <c r="D1027" s="48"/>
      <c r="E1027" s="58"/>
      <c r="F1027" s="50"/>
      <c r="G1027" s="94" t="str">
        <f t="shared" si="150"/>
        <v xml:space="preserve"> </v>
      </c>
      <c r="H1027" s="88" t="str">
        <f t="shared" si="151"/>
        <v xml:space="preserve"> </v>
      </c>
      <c r="I1027" s="90"/>
      <c r="J1027" s="81"/>
      <c r="K1027" s="51"/>
      <c r="L1027" s="96" t="str">
        <f t="shared" si="158"/>
        <v xml:space="preserve"> </v>
      </c>
      <c r="M1027" s="64" t="str">
        <f>IF(E1027=0," ",IF(D1027="Hayır",VLOOKUP(H1027,Katsayı!$A$1:$B$197,2),IF(D1027="Evet",VLOOKUP(H1027,Katsayı!$A$199:$B$235,2),0)))</f>
        <v xml:space="preserve"> </v>
      </c>
      <c r="N1027" s="82" t="str">
        <f t="shared" si="152"/>
        <v xml:space="preserve"> </v>
      </c>
      <c r="O1027" s="83" t="str">
        <f t="shared" si="153"/>
        <v xml:space="preserve"> </v>
      </c>
      <c r="P1027" s="83" t="str">
        <f t="shared" si="159"/>
        <v xml:space="preserve"> </v>
      </c>
      <c r="Q1027" s="83" t="str">
        <f t="shared" si="154"/>
        <v xml:space="preserve"> </v>
      </c>
      <c r="R1027" s="82" t="str">
        <f t="shared" si="155"/>
        <v xml:space="preserve"> </v>
      </c>
      <c r="S1027" s="82" t="str">
        <f t="shared" si="156"/>
        <v xml:space="preserve"> </v>
      </c>
      <c r="T1027" s="84" t="str">
        <f t="shared" si="157"/>
        <v xml:space="preserve"> </v>
      </c>
      <c r="U1027" s="77"/>
      <c r="V1027" s="78"/>
      <c r="Z1027" s="80"/>
      <c r="AA1027" s="80"/>
      <c r="AB1027" s="80"/>
    </row>
    <row r="1028" spans="1:28" s="79" customFormat="1" ht="15" customHeight="1" x14ac:dyDescent="0.2">
      <c r="A1028" s="46"/>
      <c r="B1028" s="47"/>
      <c r="C1028" s="48"/>
      <c r="D1028" s="48"/>
      <c r="E1028" s="58"/>
      <c r="F1028" s="50"/>
      <c r="G1028" s="94" t="str">
        <f t="shared" si="150"/>
        <v xml:space="preserve"> </v>
      </c>
      <c r="H1028" s="88" t="str">
        <f t="shared" si="151"/>
        <v xml:space="preserve"> </v>
      </c>
      <c r="I1028" s="90"/>
      <c r="J1028" s="81"/>
      <c r="K1028" s="51"/>
      <c r="L1028" s="96" t="str">
        <f t="shared" si="158"/>
        <v xml:space="preserve"> </v>
      </c>
      <c r="M1028" s="64" t="str">
        <f>IF(E1028=0," ",IF(D1028="Hayır",VLOOKUP(H1028,Katsayı!$A$1:$B$197,2),IF(D1028="Evet",VLOOKUP(H1028,Katsayı!$A$199:$B$235,2),0)))</f>
        <v xml:space="preserve"> </v>
      </c>
      <c r="N1028" s="82" t="str">
        <f t="shared" si="152"/>
        <v xml:space="preserve"> </v>
      </c>
      <c r="O1028" s="83" t="str">
        <f t="shared" si="153"/>
        <v xml:space="preserve"> </v>
      </c>
      <c r="P1028" s="83" t="str">
        <f t="shared" si="159"/>
        <v xml:space="preserve"> </v>
      </c>
      <c r="Q1028" s="83" t="str">
        <f t="shared" si="154"/>
        <v xml:space="preserve"> </v>
      </c>
      <c r="R1028" s="82" t="str">
        <f t="shared" si="155"/>
        <v xml:space="preserve"> </v>
      </c>
      <c r="S1028" s="82" t="str">
        <f t="shared" si="156"/>
        <v xml:space="preserve"> </v>
      </c>
      <c r="T1028" s="84" t="str">
        <f t="shared" si="157"/>
        <v xml:space="preserve"> </v>
      </c>
      <c r="U1028" s="77"/>
      <c r="V1028" s="78"/>
      <c r="Z1028" s="80"/>
      <c r="AA1028" s="80"/>
      <c r="AB1028" s="80"/>
    </row>
    <row r="1029" spans="1:28" s="79" customFormat="1" ht="15" customHeight="1" x14ac:dyDescent="0.2">
      <c r="A1029" s="46"/>
      <c r="B1029" s="47"/>
      <c r="C1029" s="48"/>
      <c r="D1029" s="48"/>
      <c r="E1029" s="58"/>
      <c r="F1029" s="49"/>
      <c r="G1029" s="94" t="str">
        <f t="shared" si="150"/>
        <v xml:space="preserve"> </v>
      </c>
      <c r="H1029" s="88" t="str">
        <f t="shared" si="151"/>
        <v xml:space="preserve"> </v>
      </c>
      <c r="I1029" s="90"/>
      <c r="J1029" s="81"/>
      <c r="K1029" s="51"/>
      <c r="L1029" s="96" t="str">
        <f t="shared" si="158"/>
        <v xml:space="preserve"> </v>
      </c>
      <c r="M1029" s="64" t="str">
        <f>IF(E1029=0," ",IF(D1029="Hayır",VLOOKUP(H1029,Katsayı!$A$1:$B$197,2),IF(D1029="Evet",VLOOKUP(H1029,Katsayı!$A$199:$B$235,2),0)))</f>
        <v xml:space="preserve"> </v>
      </c>
      <c r="N1029" s="82" t="str">
        <f t="shared" si="152"/>
        <v xml:space="preserve"> </v>
      </c>
      <c r="O1029" s="83" t="str">
        <f t="shared" si="153"/>
        <v xml:space="preserve"> </v>
      </c>
      <c r="P1029" s="83" t="str">
        <f t="shared" si="159"/>
        <v xml:space="preserve"> </v>
      </c>
      <c r="Q1029" s="83" t="str">
        <f t="shared" si="154"/>
        <v xml:space="preserve"> </v>
      </c>
      <c r="R1029" s="82" t="str">
        <f t="shared" si="155"/>
        <v xml:space="preserve"> </v>
      </c>
      <c r="S1029" s="82" t="str">
        <f t="shared" si="156"/>
        <v xml:space="preserve"> </v>
      </c>
      <c r="T1029" s="84" t="str">
        <f t="shared" si="157"/>
        <v xml:space="preserve"> </v>
      </c>
      <c r="U1029" s="77"/>
      <c r="V1029" s="78"/>
      <c r="Z1029" s="80"/>
      <c r="AA1029" s="80"/>
      <c r="AB1029" s="80"/>
    </row>
    <row r="1030" spans="1:28" s="79" customFormat="1" ht="15" customHeight="1" x14ac:dyDescent="0.2">
      <c r="A1030" s="46"/>
      <c r="B1030" s="47"/>
      <c r="C1030" s="48"/>
      <c r="D1030" s="48"/>
      <c r="E1030" s="58"/>
      <c r="F1030" s="49"/>
      <c r="G1030" s="94" t="str">
        <f t="shared" si="150"/>
        <v xml:space="preserve"> </v>
      </c>
      <c r="H1030" s="88" t="str">
        <f t="shared" si="151"/>
        <v xml:space="preserve"> </v>
      </c>
      <c r="I1030" s="90"/>
      <c r="J1030" s="81"/>
      <c r="K1030" s="51"/>
      <c r="L1030" s="96" t="str">
        <f t="shared" si="158"/>
        <v xml:space="preserve"> </v>
      </c>
      <c r="M1030" s="64" t="str">
        <f>IF(E1030=0," ",IF(D1030="Hayır",VLOOKUP(H1030,Katsayı!$A$1:$B$197,2),IF(D1030="Evet",VLOOKUP(H1030,Katsayı!$A$199:$B$235,2),0)))</f>
        <v xml:space="preserve"> </v>
      </c>
      <c r="N1030" s="82" t="str">
        <f t="shared" si="152"/>
        <v xml:space="preserve"> </v>
      </c>
      <c r="O1030" s="83" t="str">
        <f t="shared" si="153"/>
        <v xml:space="preserve"> </v>
      </c>
      <c r="P1030" s="83" t="str">
        <f t="shared" si="159"/>
        <v xml:space="preserve"> </v>
      </c>
      <c r="Q1030" s="83" t="str">
        <f t="shared" si="154"/>
        <v xml:space="preserve"> </v>
      </c>
      <c r="R1030" s="82" t="str">
        <f t="shared" si="155"/>
        <v xml:space="preserve"> </v>
      </c>
      <c r="S1030" s="82" t="str">
        <f t="shared" si="156"/>
        <v xml:space="preserve"> </v>
      </c>
      <c r="T1030" s="84" t="str">
        <f t="shared" si="157"/>
        <v xml:space="preserve"> </v>
      </c>
      <c r="U1030" s="77"/>
      <c r="V1030" s="78"/>
      <c r="Z1030" s="80"/>
      <c r="AA1030" s="80"/>
      <c r="AB1030" s="80"/>
    </row>
    <row r="1031" spans="1:28" s="79" customFormat="1" ht="15" customHeight="1" x14ac:dyDescent="0.2">
      <c r="A1031" s="46"/>
      <c r="B1031" s="85"/>
      <c r="C1031" s="48"/>
      <c r="D1031" s="48"/>
      <c r="E1031" s="86"/>
      <c r="F1031" s="49"/>
      <c r="G1031" s="94" t="str">
        <f t="shared" ref="G1031:G1094" si="160">IF(E1031&gt;0,IF(AND(MONTH(E1031)=1,DAY(E1031)&gt;=27),E1031+28,IF(AND(MONTH(E1031)=1,DAY(E1031)=1),E1031+31,IF(AND(MONTH(E1031)=3,DAY(E1031)=1),E1031+31,IF(AND(MONTH(E1031)=5,DAY(E1031)=1),E1031+31,IF(AND(MONTH(E1031)=7,DAY(E1031)=1),E1031+31,IF(AND(MONTH(E1031)=8,DAY(E1031)=1),E1031+31,IF(AND(MONTH(E1031)=10,DAY(E1031)=1),E1031+31,IF(AND(MONTH(E1031)=12,DAY(E1031)=1),E1031+31,IF(DAY(E1031)=31,E1031+30,E1031+31)))))))))," ")</f>
        <v xml:space="preserve"> </v>
      </c>
      <c r="H1031" s="88" t="str">
        <f t="shared" ref="H1031:H1094" si="161">IF(E1031&gt;0,IF(D1031="Evet",43221,IF(E1031&lt;=38352,38352+30,IF(E1031&gt;44316,44346,G1031)))," ")</f>
        <v xml:space="preserve"> </v>
      </c>
      <c r="I1031" s="90"/>
      <c r="J1031" s="87"/>
      <c r="K1031" s="51"/>
      <c r="L1031" s="96" t="str">
        <f t="shared" si="158"/>
        <v xml:space="preserve"> </v>
      </c>
      <c r="M1031" s="64" t="str">
        <f>IF(E1031=0," ",IF(D1031="Hayır",VLOOKUP(H1031,Katsayı!$A$1:$B$197,2),IF(D1031="Evet",VLOOKUP(H1031,Katsayı!$A$199:$B$235,2),0)))</f>
        <v xml:space="preserve"> </v>
      </c>
      <c r="N1031" s="82" t="str">
        <f t="shared" ref="N1031:N1094" si="162">IF(E1031=0," ",J1031*M1031)</f>
        <v xml:space="preserve"> </v>
      </c>
      <c r="O1031" s="83" t="str">
        <f t="shared" ref="O1031:O1094" si="163">IF(J1031&lt;=0," ",IF(N1031&lt;=0," ",K1031*M1031))</f>
        <v xml:space="preserve"> </v>
      </c>
      <c r="P1031" s="83" t="str">
        <f t="shared" si="159"/>
        <v xml:space="preserve"> </v>
      </c>
      <c r="Q1031" s="83" t="str">
        <f t="shared" ref="Q1031:Q1094" si="164">IF(E1031=0," ",N1031-J1031)</f>
        <v xml:space="preserve"> </v>
      </c>
      <c r="R1031" s="82" t="str">
        <f t="shared" ref="R1031:R1094" si="165">IF(K1031=0," ",O1031-K1031)</f>
        <v xml:space="preserve"> </v>
      </c>
      <c r="S1031" s="82" t="str">
        <f t="shared" ref="S1031:S1094" si="166">IF(J1031&lt;=0," ",IF(R1031=" ",Q1031,Q1031-R1031))</f>
        <v xml:space="preserve"> </v>
      </c>
      <c r="T1031" s="84" t="str">
        <f t="shared" ref="T1031:T1094" si="167">IF(J1031&gt;0,S1031*0.02," ")</f>
        <v xml:space="preserve"> </v>
      </c>
      <c r="U1031" s="77"/>
      <c r="V1031" s="78"/>
      <c r="Z1031" s="80"/>
      <c r="AA1031" s="80"/>
      <c r="AB1031" s="80"/>
    </row>
    <row r="1032" spans="1:28" s="79" customFormat="1" ht="15" customHeight="1" x14ac:dyDescent="0.2">
      <c r="A1032" s="46"/>
      <c r="B1032" s="85"/>
      <c r="C1032" s="48"/>
      <c r="D1032" s="48"/>
      <c r="E1032" s="86"/>
      <c r="F1032" s="49"/>
      <c r="G1032" s="94" t="str">
        <f t="shared" si="160"/>
        <v xml:space="preserve"> </v>
      </c>
      <c r="H1032" s="88" t="str">
        <f t="shared" si="161"/>
        <v xml:space="preserve"> </v>
      </c>
      <c r="I1032" s="90"/>
      <c r="J1032" s="87"/>
      <c r="K1032" s="51"/>
      <c r="L1032" s="96" t="str">
        <f t="shared" si="158"/>
        <v xml:space="preserve"> </v>
      </c>
      <c r="M1032" s="64" t="str">
        <f>IF(E1032=0," ",IF(D1032="Hayır",VLOOKUP(H1032,Katsayı!$A$1:$B$197,2),IF(D1032="Evet",VLOOKUP(H1032,Katsayı!$A$199:$B$235,2),0)))</f>
        <v xml:space="preserve"> </v>
      </c>
      <c r="N1032" s="82" t="str">
        <f t="shared" si="162"/>
        <v xml:space="preserve"> </v>
      </c>
      <c r="O1032" s="83" t="str">
        <f t="shared" si="163"/>
        <v xml:space="preserve"> </v>
      </c>
      <c r="P1032" s="83" t="str">
        <f t="shared" si="159"/>
        <v xml:space="preserve"> </v>
      </c>
      <c r="Q1032" s="83" t="str">
        <f t="shared" si="164"/>
        <v xml:space="preserve"> </v>
      </c>
      <c r="R1032" s="82" t="str">
        <f t="shared" si="165"/>
        <v xml:space="preserve"> </v>
      </c>
      <c r="S1032" s="82" t="str">
        <f t="shared" si="166"/>
        <v xml:space="preserve"> </v>
      </c>
      <c r="T1032" s="84" t="str">
        <f t="shared" si="167"/>
        <v xml:space="preserve"> </v>
      </c>
      <c r="U1032" s="77"/>
      <c r="V1032" s="78"/>
      <c r="Z1032" s="80"/>
      <c r="AA1032" s="80"/>
      <c r="AB1032" s="80"/>
    </row>
    <row r="1033" spans="1:28" s="79" customFormat="1" ht="15" customHeight="1" x14ac:dyDescent="0.2">
      <c r="A1033" s="46"/>
      <c r="B1033" s="85"/>
      <c r="C1033" s="48"/>
      <c r="D1033" s="48"/>
      <c r="E1033" s="86"/>
      <c r="F1033" s="49"/>
      <c r="G1033" s="94" t="str">
        <f t="shared" si="160"/>
        <v xml:space="preserve"> </v>
      </c>
      <c r="H1033" s="88" t="str">
        <f t="shared" si="161"/>
        <v xml:space="preserve"> </v>
      </c>
      <c r="I1033" s="90"/>
      <c r="J1033" s="87"/>
      <c r="K1033" s="51"/>
      <c r="L1033" s="96" t="str">
        <f t="shared" ref="L1033:L1096" si="168">IF(J1033&gt;0,J1033-K1033," ")</f>
        <v xml:space="preserve"> </v>
      </c>
      <c r="M1033" s="64" t="str">
        <f>IF(E1033=0," ",IF(D1033="Hayır",VLOOKUP(H1033,Katsayı!$A$1:$B$197,2),IF(D1033="Evet",VLOOKUP(H1033,Katsayı!$A$199:$B$235,2),0)))</f>
        <v xml:space="preserve"> </v>
      </c>
      <c r="N1033" s="82" t="str">
        <f t="shared" si="162"/>
        <v xml:space="preserve"> </v>
      </c>
      <c r="O1033" s="83" t="str">
        <f t="shared" si="163"/>
        <v xml:space="preserve"> </v>
      </c>
      <c r="P1033" s="83" t="str">
        <f t="shared" ref="P1033:P1096" si="169">IF(J1033&gt;0,N1033-O1033," ")</f>
        <v xml:space="preserve"> </v>
      </c>
      <c r="Q1033" s="83" t="str">
        <f t="shared" si="164"/>
        <v xml:space="preserve"> </v>
      </c>
      <c r="R1033" s="82" t="str">
        <f t="shared" si="165"/>
        <v xml:space="preserve"> </v>
      </c>
      <c r="S1033" s="82" t="str">
        <f t="shared" si="166"/>
        <v xml:space="preserve"> </v>
      </c>
      <c r="T1033" s="84" t="str">
        <f t="shared" si="167"/>
        <v xml:space="preserve"> </v>
      </c>
      <c r="U1033" s="77"/>
      <c r="V1033" s="78"/>
      <c r="Z1033" s="80"/>
      <c r="AA1033" s="80"/>
      <c r="AB1033" s="80"/>
    </row>
    <row r="1034" spans="1:28" s="79" customFormat="1" ht="15" customHeight="1" x14ac:dyDescent="0.2">
      <c r="A1034" s="46"/>
      <c r="B1034" s="85"/>
      <c r="C1034" s="48"/>
      <c r="D1034" s="48"/>
      <c r="E1034" s="86"/>
      <c r="F1034" s="49"/>
      <c r="G1034" s="94" t="str">
        <f t="shared" si="160"/>
        <v xml:space="preserve"> </v>
      </c>
      <c r="H1034" s="88" t="str">
        <f t="shared" si="161"/>
        <v xml:space="preserve"> </v>
      </c>
      <c r="I1034" s="90"/>
      <c r="J1034" s="87"/>
      <c r="K1034" s="51"/>
      <c r="L1034" s="96" t="str">
        <f t="shared" si="168"/>
        <v xml:space="preserve"> </v>
      </c>
      <c r="M1034" s="64" t="str">
        <f>IF(E1034=0," ",IF(D1034="Hayır",VLOOKUP(H1034,Katsayı!$A$1:$B$197,2),IF(D1034="Evet",VLOOKUP(H1034,Katsayı!$A$199:$B$235,2),0)))</f>
        <v xml:space="preserve"> </v>
      </c>
      <c r="N1034" s="82" t="str">
        <f t="shared" si="162"/>
        <v xml:space="preserve"> </v>
      </c>
      <c r="O1034" s="83" t="str">
        <f t="shared" si="163"/>
        <v xml:space="preserve"> </v>
      </c>
      <c r="P1034" s="83" t="str">
        <f t="shared" si="169"/>
        <v xml:space="preserve"> </v>
      </c>
      <c r="Q1034" s="83" t="str">
        <f t="shared" si="164"/>
        <v xml:space="preserve"> </v>
      </c>
      <c r="R1034" s="82" t="str">
        <f t="shared" si="165"/>
        <v xml:space="preserve"> </v>
      </c>
      <c r="S1034" s="82" t="str">
        <f t="shared" si="166"/>
        <v xml:space="preserve"> </v>
      </c>
      <c r="T1034" s="84" t="str">
        <f t="shared" si="167"/>
        <v xml:space="preserve"> </v>
      </c>
      <c r="U1034" s="77"/>
      <c r="V1034" s="78"/>
      <c r="Z1034" s="80"/>
      <c r="AA1034" s="80"/>
      <c r="AB1034" s="80"/>
    </row>
    <row r="1035" spans="1:28" s="79" customFormat="1" ht="15" customHeight="1" x14ac:dyDescent="0.2">
      <c r="A1035" s="46"/>
      <c r="B1035" s="85"/>
      <c r="C1035" s="48"/>
      <c r="D1035" s="48"/>
      <c r="E1035" s="86"/>
      <c r="F1035" s="49"/>
      <c r="G1035" s="94" t="str">
        <f t="shared" si="160"/>
        <v xml:space="preserve"> </v>
      </c>
      <c r="H1035" s="88" t="str">
        <f t="shared" si="161"/>
        <v xml:space="preserve"> </v>
      </c>
      <c r="I1035" s="90"/>
      <c r="J1035" s="87"/>
      <c r="K1035" s="51"/>
      <c r="L1035" s="96" t="str">
        <f t="shared" si="168"/>
        <v xml:space="preserve"> </v>
      </c>
      <c r="M1035" s="64" t="str">
        <f>IF(E1035=0," ",IF(D1035="Hayır",VLOOKUP(H1035,Katsayı!$A$1:$B$197,2),IF(D1035="Evet",VLOOKUP(H1035,Katsayı!$A$199:$B$235,2),0)))</f>
        <v xml:space="preserve"> </v>
      </c>
      <c r="N1035" s="82" t="str">
        <f t="shared" si="162"/>
        <v xml:space="preserve"> </v>
      </c>
      <c r="O1035" s="83" t="str">
        <f t="shared" si="163"/>
        <v xml:space="preserve"> </v>
      </c>
      <c r="P1035" s="83" t="str">
        <f t="shared" si="169"/>
        <v xml:space="preserve"> </v>
      </c>
      <c r="Q1035" s="83" t="str">
        <f t="shared" si="164"/>
        <v xml:space="preserve"> </v>
      </c>
      <c r="R1035" s="82" t="str">
        <f t="shared" si="165"/>
        <v xml:space="preserve"> </v>
      </c>
      <c r="S1035" s="82" t="str">
        <f t="shared" si="166"/>
        <v xml:space="preserve"> </v>
      </c>
      <c r="T1035" s="84" t="str">
        <f t="shared" si="167"/>
        <v xml:space="preserve"> </v>
      </c>
      <c r="U1035" s="77"/>
      <c r="V1035" s="78"/>
      <c r="Z1035" s="80"/>
      <c r="AA1035" s="80"/>
      <c r="AB1035" s="80"/>
    </row>
    <row r="1036" spans="1:28" s="79" customFormat="1" ht="15" customHeight="1" x14ac:dyDescent="0.2">
      <c r="A1036" s="46"/>
      <c r="B1036" s="85"/>
      <c r="C1036" s="48"/>
      <c r="D1036" s="48"/>
      <c r="E1036" s="86"/>
      <c r="F1036" s="49"/>
      <c r="G1036" s="94" t="str">
        <f t="shared" si="160"/>
        <v xml:space="preserve"> </v>
      </c>
      <c r="H1036" s="88" t="str">
        <f t="shared" si="161"/>
        <v xml:space="preserve"> </v>
      </c>
      <c r="I1036" s="90"/>
      <c r="J1036" s="87"/>
      <c r="K1036" s="51"/>
      <c r="L1036" s="96" t="str">
        <f t="shared" si="168"/>
        <v xml:space="preserve"> </v>
      </c>
      <c r="M1036" s="64" t="str">
        <f>IF(E1036=0," ",IF(D1036="Hayır",VLOOKUP(H1036,Katsayı!$A$1:$B$197,2),IF(D1036="Evet",VLOOKUP(H1036,Katsayı!$A$199:$B$235,2),0)))</f>
        <v xml:space="preserve"> </v>
      </c>
      <c r="N1036" s="82" t="str">
        <f t="shared" si="162"/>
        <v xml:space="preserve"> </v>
      </c>
      <c r="O1036" s="83" t="str">
        <f t="shared" si="163"/>
        <v xml:space="preserve"> </v>
      </c>
      <c r="P1036" s="83" t="str">
        <f t="shared" si="169"/>
        <v xml:space="preserve"> </v>
      </c>
      <c r="Q1036" s="83" t="str">
        <f t="shared" si="164"/>
        <v xml:space="preserve"> </v>
      </c>
      <c r="R1036" s="82" t="str">
        <f t="shared" si="165"/>
        <v xml:space="preserve"> </v>
      </c>
      <c r="S1036" s="82" t="str">
        <f t="shared" si="166"/>
        <v xml:space="preserve"> </v>
      </c>
      <c r="T1036" s="84" t="str">
        <f t="shared" si="167"/>
        <v xml:space="preserve"> </v>
      </c>
      <c r="U1036" s="77"/>
      <c r="V1036" s="78"/>
      <c r="Z1036" s="80"/>
      <c r="AA1036" s="80"/>
      <c r="AB1036" s="80"/>
    </row>
    <row r="1037" spans="1:28" s="79" customFormat="1" ht="15" customHeight="1" x14ac:dyDescent="0.2">
      <c r="A1037" s="46"/>
      <c r="B1037" s="85"/>
      <c r="C1037" s="48"/>
      <c r="D1037" s="48"/>
      <c r="E1037" s="86"/>
      <c r="F1037" s="49"/>
      <c r="G1037" s="94" t="str">
        <f t="shared" si="160"/>
        <v xml:space="preserve"> </v>
      </c>
      <c r="H1037" s="88" t="str">
        <f t="shared" si="161"/>
        <v xml:space="preserve"> </v>
      </c>
      <c r="I1037" s="90"/>
      <c r="J1037" s="87"/>
      <c r="K1037" s="51"/>
      <c r="L1037" s="96" t="str">
        <f t="shared" si="168"/>
        <v xml:space="preserve"> </v>
      </c>
      <c r="M1037" s="64" t="str">
        <f>IF(E1037=0," ",IF(D1037="Hayır",VLOOKUP(H1037,Katsayı!$A$1:$B$197,2),IF(D1037="Evet",VLOOKUP(H1037,Katsayı!$A$199:$B$235,2),0)))</f>
        <v xml:space="preserve"> </v>
      </c>
      <c r="N1037" s="82" t="str">
        <f t="shared" si="162"/>
        <v xml:space="preserve"> </v>
      </c>
      <c r="O1037" s="83" t="str">
        <f t="shared" si="163"/>
        <v xml:space="preserve"> </v>
      </c>
      <c r="P1037" s="83" t="str">
        <f t="shared" si="169"/>
        <v xml:space="preserve"> </v>
      </c>
      <c r="Q1037" s="83" t="str">
        <f t="shared" si="164"/>
        <v xml:space="preserve"> </v>
      </c>
      <c r="R1037" s="82" t="str">
        <f t="shared" si="165"/>
        <v xml:space="preserve"> </v>
      </c>
      <c r="S1037" s="82" t="str">
        <f t="shared" si="166"/>
        <v xml:space="preserve"> </v>
      </c>
      <c r="T1037" s="84" t="str">
        <f t="shared" si="167"/>
        <v xml:space="preserve"> </v>
      </c>
      <c r="U1037" s="77"/>
      <c r="V1037" s="78"/>
      <c r="Z1037" s="80"/>
      <c r="AA1037" s="80"/>
      <c r="AB1037" s="80"/>
    </row>
    <row r="1038" spans="1:28" s="79" customFormat="1" ht="15" customHeight="1" x14ac:dyDescent="0.2">
      <c r="A1038" s="46"/>
      <c r="B1038" s="85"/>
      <c r="C1038" s="48"/>
      <c r="D1038" s="48"/>
      <c r="E1038" s="86"/>
      <c r="F1038" s="49"/>
      <c r="G1038" s="94" t="str">
        <f t="shared" si="160"/>
        <v xml:space="preserve"> </v>
      </c>
      <c r="H1038" s="88" t="str">
        <f t="shared" si="161"/>
        <v xml:space="preserve"> </v>
      </c>
      <c r="I1038" s="90"/>
      <c r="J1038" s="87"/>
      <c r="K1038" s="51"/>
      <c r="L1038" s="96" t="str">
        <f t="shared" si="168"/>
        <v xml:space="preserve"> </v>
      </c>
      <c r="M1038" s="64" t="str">
        <f>IF(E1038=0," ",IF(D1038="Hayır",VLOOKUP(H1038,Katsayı!$A$1:$B$197,2),IF(D1038="Evet",VLOOKUP(H1038,Katsayı!$A$199:$B$235,2),0)))</f>
        <v xml:space="preserve"> </v>
      </c>
      <c r="N1038" s="82" t="str">
        <f t="shared" si="162"/>
        <v xml:space="preserve"> </v>
      </c>
      <c r="O1038" s="83" t="str">
        <f t="shared" si="163"/>
        <v xml:space="preserve"> </v>
      </c>
      <c r="P1038" s="83" t="str">
        <f t="shared" si="169"/>
        <v xml:space="preserve"> </v>
      </c>
      <c r="Q1038" s="83" t="str">
        <f t="shared" si="164"/>
        <v xml:space="preserve"> </v>
      </c>
      <c r="R1038" s="82" t="str">
        <f t="shared" si="165"/>
        <v xml:space="preserve"> </v>
      </c>
      <c r="S1038" s="82" t="str">
        <f t="shared" si="166"/>
        <v xml:space="preserve"> </v>
      </c>
      <c r="T1038" s="84" t="str">
        <f t="shared" si="167"/>
        <v xml:space="preserve"> </v>
      </c>
      <c r="U1038" s="77"/>
      <c r="V1038" s="78"/>
      <c r="Z1038" s="80"/>
      <c r="AA1038" s="80"/>
      <c r="AB1038" s="80"/>
    </row>
    <row r="1039" spans="1:28" s="79" customFormat="1" ht="15" customHeight="1" x14ac:dyDescent="0.2">
      <c r="A1039" s="46"/>
      <c r="B1039" s="85"/>
      <c r="C1039" s="48"/>
      <c r="D1039" s="48"/>
      <c r="E1039" s="86"/>
      <c r="F1039" s="50"/>
      <c r="G1039" s="94" t="str">
        <f t="shared" si="160"/>
        <v xml:space="preserve"> </v>
      </c>
      <c r="H1039" s="88" t="str">
        <f t="shared" si="161"/>
        <v xml:space="preserve"> </v>
      </c>
      <c r="I1039" s="90"/>
      <c r="J1039" s="87"/>
      <c r="K1039" s="51"/>
      <c r="L1039" s="96" t="str">
        <f t="shared" si="168"/>
        <v xml:space="preserve"> </v>
      </c>
      <c r="M1039" s="64" t="str">
        <f>IF(E1039=0," ",IF(D1039="Hayır",VLOOKUP(H1039,Katsayı!$A$1:$B$197,2),IF(D1039="Evet",VLOOKUP(H1039,Katsayı!$A$199:$B$235,2),0)))</f>
        <v xml:space="preserve"> </v>
      </c>
      <c r="N1039" s="82" t="str">
        <f t="shared" si="162"/>
        <v xml:space="preserve"> </v>
      </c>
      <c r="O1039" s="83" t="str">
        <f t="shared" si="163"/>
        <v xml:space="preserve"> </v>
      </c>
      <c r="P1039" s="83" t="str">
        <f t="shared" si="169"/>
        <v xml:space="preserve"> </v>
      </c>
      <c r="Q1039" s="83" t="str">
        <f t="shared" si="164"/>
        <v xml:space="preserve"> </v>
      </c>
      <c r="R1039" s="82" t="str">
        <f t="shared" si="165"/>
        <v xml:space="preserve"> </v>
      </c>
      <c r="S1039" s="82" t="str">
        <f t="shared" si="166"/>
        <v xml:space="preserve"> </v>
      </c>
      <c r="T1039" s="84" t="str">
        <f t="shared" si="167"/>
        <v xml:space="preserve"> </v>
      </c>
      <c r="U1039" s="77"/>
      <c r="V1039" s="78"/>
      <c r="Z1039" s="80"/>
      <c r="AA1039" s="80"/>
      <c r="AB1039" s="80"/>
    </row>
    <row r="1040" spans="1:28" s="79" customFormat="1" ht="15" customHeight="1" x14ac:dyDescent="0.2">
      <c r="A1040" s="46"/>
      <c r="B1040" s="85"/>
      <c r="C1040" s="48"/>
      <c r="D1040" s="48"/>
      <c r="E1040" s="86"/>
      <c r="F1040" s="50"/>
      <c r="G1040" s="94" t="str">
        <f t="shared" si="160"/>
        <v xml:space="preserve"> </v>
      </c>
      <c r="H1040" s="88" t="str">
        <f t="shared" si="161"/>
        <v xml:space="preserve"> </v>
      </c>
      <c r="I1040" s="90"/>
      <c r="J1040" s="87"/>
      <c r="K1040" s="51"/>
      <c r="L1040" s="96" t="str">
        <f t="shared" si="168"/>
        <v xml:space="preserve"> </v>
      </c>
      <c r="M1040" s="64" t="str">
        <f>IF(E1040=0," ",IF(D1040="Hayır",VLOOKUP(H1040,Katsayı!$A$1:$B$197,2),IF(D1040="Evet",VLOOKUP(H1040,Katsayı!$A$199:$B$235,2),0)))</f>
        <v xml:space="preserve"> </v>
      </c>
      <c r="N1040" s="82" t="str">
        <f t="shared" si="162"/>
        <v xml:space="preserve"> </v>
      </c>
      <c r="O1040" s="83" t="str">
        <f t="shared" si="163"/>
        <v xml:space="preserve"> </v>
      </c>
      <c r="P1040" s="83" t="str">
        <f t="shared" si="169"/>
        <v xml:space="preserve"> </v>
      </c>
      <c r="Q1040" s="83" t="str">
        <f t="shared" si="164"/>
        <v xml:space="preserve"> </v>
      </c>
      <c r="R1040" s="82" t="str">
        <f t="shared" si="165"/>
        <v xml:space="preserve"> </v>
      </c>
      <c r="S1040" s="82" t="str">
        <f t="shared" si="166"/>
        <v xml:space="preserve"> </v>
      </c>
      <c r="T1040" s="84" t="str">
        <f t="shared" si="167"/>
        <v xml:space="preserve"> </v>
      </c>
      <c r="U1040" s="77"/>
      <c r="V1040" s="78"/>
      <c r="Z1040" s="80"/>
      <c r="AA1040" s="80"/>
      <c r="AB1040" s="80"/>
    </row>
    <row r="1041" spans="1:28" s="79" customFormat="1" ht="15" customHeight="1" x14ac:dyDescent="0.2">
      <c r="A1041" s="46"/>
      <c r="B1041" s="85"/>
      <c r="C1041" s="48"/>
      <c r="D1041" s="48"/>
      <c r="E1041" s="86"/>
      <c r="F1041" s="50"/>
      <c r="G1041" s="94" t="str">
        <f t="shared" si="160"/>
        <v xml:space="preserve"> </v>
      </c>
      <c r="H1041" s="88" t="str">
        <f t="shared" si="161"/>
        <v xml:space="preserve"> </v>
      </c>
      <c r="I1041" s="90"/>
      <c r="J1041" s="87"/>
      <c r="K1041" s="51"/>
      <c r="L1041" s="96" t="str">
        <f t="shared" si="168"/>
        <v xml:space="preserve"> </v>
      </c>
      <c r="M1041" s="64" t="str">
        <f>IF(E1041=0," ",IF(D1041="Hayır",VLOOKUP(H1041,Katsayı!$A$1:$B$197,2),IF(D1041="Evet",VLOOKUP(H1041,Katsayı!$A$199:$B$235,2),0)))</f>
        <v xml:space="preserve"> </v>
      </c>
      <c r="N1041" s="82" t="str">
        <f t="shared" si="162"/>
        <v xml:space="preserve"> </v>
      </c>
      <c r="O1041" s="83" t="str">
        <f t="shared" si="163"/>
        <v xml:space="preserve"> </v>
      </c>
      <c r="P1041" s="83" t="str">
        <f t="shared" si="169"/>
        <v xml:space="preserve"> </v>
      </c>
      <c r="Q1041" s="83" t="str">
        <f t="shared" si="164"/>
        <v xml:space="preserve"> </v>
      </c>
      <c r="R1041" s="82" t="str">
        <f t="shared" si="165"/>
        <v xml:space="preserve"> </v>
      </c>
      <c r="S1041" s="82" t="str">
        <f t="shared" si="166"/>
        <v xml:space="preserve"> </v>
      </c>
      <c r="T1041" s="84" t="str">
        <f t="shared" si="167"/>
        <v xml:space="preserve"> </v>
      </c>
      <c r="U1041" s="77"/>
      <c r="V1041" s="78"/>
      <c r="Z1041" s="80"/>
      <c r="AA1041" s="80"/>
      <c r="AB1041" s="80"/>
    </row>
    <row r="1042" spans="1:28" s="79" customFormat="1" ht="15" customHeight="1" x14ac:dyDescent="0.2">
      <c r="A1042" s="46"/>
      <c r="B1042" s="85"/>
      <c r="C1042" s="48"/>
      <c r="D1042" s="48"/>
      <c r="E1042" s="86"/>
      <c r="F1042" s="50"/>
      <c r="G1042" s="94" t="str">
        <f t="shared" si="160"/>
        <v xml:space="preserve"> </v>
      </c>
      <c r="H1042" s="88" t="str">
        <f t="shared" si="161"/>
        <v xml:space="preserve"> </v>
      </c>
      <c r="I1042" s="90"/>
      <c r="J1042" s="87"/>
      <c r="K1042" s="51"/>
      <c r="L1042" s="96" t="str">
        <f t="shared" si="168"/>
        <v xml:space="preserve"> </v>
      </c>
      <c r="M1042" s="64" t="str">
        <f>IF(E1042=0," ",IF(D1042="Hayır",VLOOKUP(H1042,Katsayı!$A$1:$B$197,2),IF(D1042="Evet",VLOOKUP(H1042,Katsayı!$A$199:$B$235,2),0)))</f>
        <v xml:space="preserve"> </v>
      </c>
      <c r="N1042" s="82" t="str">
        <f t="shared" si="162"/>
        <v xml:space="preserve"> </v>
      </c>
      <c r="O1042" s="83" t="str">
        <f t="shared" si="163"/>
        <v xml:space="preserve"> </v>
      </c>
      <c r="P1042" s="83" t="str">
        <f t="shared" si="169"/>
        <v xml:space="preserve"> </v>
      </c>
      <c r="Q1042" s="83" t="str">
        <f t="shared" si="164"/>
        <v xml:space="preserve"> </v>
      </c>
      <c r="R1042" s="82" t="str">
        <f t="shared" si="165"/>
        <v xml:space="preserve"> </v>
      </c>
      <c r="S1042" s="82" t="str">
        <f t="shared" si="166"/>
        <v xml:space="preserve"> </v>
      </c>
      <c r="T1042" s="84" t="str">
        <f t="shared" si="167"/>
        <v xml:space="preserve"> </v>
      </c>
      <c r="U1042" s="77"/>
      <c r="V1042" s="78"/>
      <c r="Z1042" s="80"/>
      <c r="AA1042" s="80"/>
      <c r="AB1042" s="80"/>
    </row>
    <row r="1043" spans="1:28" s="79" customFormat="1" ht="15" customHeight="1" x14ac:dyDescent="0.2">
      <c r="A1043" s="46"/>
      <c r="B1043" s="85"/>
      <c r="C1043" s="48"/>
      <c r="D1043" s="48"/>
      <c r="E1043" s="86"/>
      <c r="F1043" s="50"/>
      <c r="G1043" s="94" t="str">
        <f t="shared" si="160"/>
        <v xml:space="preserve"> </v>
      </c>
      <c r="H1043" s="88" t="str">
        <f t="shared" si="161"/>
        <v xml:space="preserve"> </v>
      </c>
      <c r="I1043" s="90"/>
      <c r="J1043" s="87"/>
      <c r="K1043" s="51"/>
      <c r="L1043" s="96" t="str">
        <f t="shared" si="168"/>
        <v xml:space="preserve"> </v>
      </c>
      <c r="M1043" s="64" t="str">
        <f>IF(E1043=0," ",IF(D1043="Hayır",VLOOKUP(H1043,Katsayı!$A$1:$B$197,2),IF(D1043="Evet",VLOOKUP(H1043,Katsayı!$A$199:$B$235,2),0)))</f>
        <v xml:space="preserve"> </v>
      </c>
      <c r="N1043" s="82" t="str">
        <f t="shared" si="162"/>
        <v xml:space="preserve"> </v>
      </c>
      <c r="O1043" s="83" t="str">
        <f t="shared" si="163"/>
        <v xml:space="preserve"> </v>
      </c>
      <c r="P1043" s="83" t="str">
        <f t="shared" si="169"/>
        <v xml:space="preserve"> </v>
      </c>
      <c r="Q1043" s="83" t="str">
        <f t="shared" si="164"/>
        <v xml:space="preserve"> </v>
      </c>
      <c r="R1043" s="82" t="str">
        <f t="shared" si="165"/>
        <v xml:space="preserve"> </v>
      </c>
      <c r="S1043" s="82" t="str">
        <f t="shared" si="166"/>
        <v xml:space="preserve"> </v>
      </c>
      <c r="T1043" s="84" t="str">
        <f t="shared" si="167"/>
        <v xml:space="preserve"> </v>
      </c>
      <c r="U1043" s="77"/>
      <c r="V1043" s="78"/>
      <c r="Z1043" s="80"/>
      <c r="AA1043" s="80"/>
      <c r="AB1043" s="80"/>
    </row>
    <row r="1044" spans="1:28" s="79" customFormat="1" ht="15" customHeight="1" x14ac:dyDescent="0.2">
      <c r="A1044" s="46"/>
      <c r="B1044" s="85"/>
      <c r="C1044" s="48"/>
      <c r="D1044" s="48"/>
      <c r="E1044" s="86"/>
      <c r="F1044" s="50"/>
      <c r="G1044" s="94" t="str">
        <f t="shared" si="160"/>
        <v xml:space="preserve"> </v>
      </c>
      <c r="H1044" s="88" t="str">
        <f t="shared" si="161"/>
        <v xml:space="preserve"> </v>
      </c>
      <c r="I1044" s="90"/>
      <c r="J1044" s="87"/>
      <c r="K1044" s="51"/>
      <c r="L1044" s="96" t="str">
        <f t="shared" si="168"/>
        <v xml:space="preserve"> </v>
      </c>
      <c r="M1044" s="64" t="str">
        <f>IF(E1044=0," ",IF(D1044="Hayır",VLOOKUP(H1044,Katsayı!$A$1:$B$197,2),IF(D1044="Evet",VLOOKUP(H1044,Katsayı!$A$199:$B$235,2),0)))</f>
        <v xml:space="preserve"> </v>
      </c>
      <c r="N1044" s="82" t="str">
        <f t="shared" si="162"/>
        <v xml:space="preserve"> </v>
      </c>
      <c r="O1044" s="83" t="str">
        <f t="shared" si="163"/>
        <v xml:space="preserve"> </v>
      </c>
      <c r="P1044" s="83" t="str">
        <f t="shared" si="169"/>
        <v xml:space="preserve"> </v>
      </c>
      <c r="Q1044" s="83" t="str">
        <f t="shared" si="164"/>
        <v xml:space="preserve"> </v>
      </c>
      <c r="R1044" s="82" t="str">
        <f t="shared" si="165"/>
        <v xml:space="preserve"> </v>
      </c>
      <c r="S1044" s="82" t="str">
        <f t="shared" si="166"/>
        <v xml:space="preserve"> </v>
      </c>
      <c r="T1044" s="84" t="str">
        <f t="shared" si="167"/>
        <v xml:space="preserve"> </v>
      </c>
      <c r="U1044" s="77"/>
      <c r="V1044" s="78"/>
      <c r="Z1044" s="80"/>
      <c r="AA1044" s="80"/>
      <c r="AB1044" s="80"/>
    </row>
    <row r="1045" spans="1:28" s="79" customFormat="1" ht="15" customHeight="1" x14ac:dyDescent="0.2">
      <c r="A1045" s="46"/>
      <c r="B1045" s="85"/>
      <c r="C1045" s="48"/>
      <c r="D1045" s="48"/>
      <c r="E1045" s="86"/>
      <c r="F1045" s="49"/>
      <c r="G1045" s="94" t="str">
        <f t="shared" si="160"/>
        <v xml:space="preserve"> </v>
      </c>
      <c r="H1045" s="88" t="str">
        <f t="shared" si="161"/>
        <v xml:space="preserve"> </v>
      </c>
      <c r="I1045" s="90"/>
      <c r="J1045" s="87"/>
      <c r="K1045" s="51"/>
      <c r="L1045" s="96" t="str">
        <f t="shared" si="168"/>
        <v xml:space="preserve"> </v>
      </c>
      <c r="M1045" s="64" t="str">
        <f>IF(E1045=0," ",IF(D1045="Hayır",VLOOKUP(H1045,Katsayı!$A$1:$B$197,2),IF(D1045="Evet",VLOOKUP(H1045,Katsayı!$A$199:$B$235,2),0)))</f>
        <v xml:space="preserve"> </v>
      </c>
      <c r="N1045" s="82" t="str">
        <f t="shared" si="162"/>
        <v xml:space="preserve"> </v>
      </c>
      <c r="O1045" s="83" t="str">
        <f t="shared" si="163"/>
        <v xml:space="preserve"> </v>
      </c>
      <c r="P1045" s="83" t="str">
        <f t="shared" si="169"/>
        <v xml:space="preserve"> </v>
      </c>
      <c r="Q1045" s="83" t="str">
        <f t="shared" si="164"/>
        <v xml:space="preserve"> </v>
      </c>
      <c r="R1045" s="82" t="str">
        <f t="shared" si="165"/>
        <v xml:space="preserve"> </v>
      </c>
      <c r="S1045" s="82" t="str">
        <f t="shared" si="166"/>
        <v xml:space="preserve"> </v>
      </c>
      <c r="T1045" s="84" t="str">
        <f t="shared" si="167"/>
        <v xml:space="preserve"> </v>
      </c>
      <c r="U1045" s="77"/>
      <c r="V1045" s="78"/>
      <c r="Z1045" s="80"/>
      <c r="AA1045" s="80"/>
      <c r="AB1045" s="80"/>
    </row>
    <row r="1046" spans="1:28" s="79" customFormat="1" ht="15" customHeight="1" x14ac:dyDescent="0.2">
      <c r="A1046" s="46"/>
      <c r="B1046" s="85"/>
      <c r="C1046" s="48"/>
      <c r="D1046" s="48"/>
      <c r="E1046" s="86"/>
      <c r="F1046" s="49"/>
      <c r="G1046" s="94" t="str">
        <f t="shared" si="160"/>
        <v xml:space="preserve"> </v>
      </c>
      <c r="H1046" s="88" t="str">
        <f t="shared" si="161"/>
        <v xml:space="preserve"> </v>
      </c>
      <c r="I1046" s="90"/>
      <c r="J1046" s="87"/>
      <c r="K1046" s="51"/>
      <c r="L1046" s="96" t="str">
        <f t="shared" si="168"/>
        <v xml:space="preserve"> </v>
      </c>
      <c r="M1046" s="64" t="str">
        <f>IF(E1046=0," ",IF(D1046="Hayır",VLOOKUP(H1046,Katsayı!$A$1:$B$197,2),IF(D1046="Evet",VLOOKUP(H1046,Katsayı!$A$199:$B$235,2),0)))</f>
        <v xml:space="preserve"> </v>
      </c>
      <c r="N1046" s="82" t="str">
        <f t="shared" si="162"/>
        <v xml:space="preserve"> </v>
      </c>
      <c r="O1046" s="83" t="str">
        <f t="shared" si="163"/>
        <v xml:space="preserve"> </v>
      </c>
      <c r="P1046" s="83" t="str">
        <f t="shared" si="169"/>
        <v xml:space="preserve"> </v>
      </c>
      <c r="Q1046" s="83" t="str">
        <f t="shared" si="164"/>
        <v xml:space="preserve"> </v>
      </c>
      <c r="R1046" s="82" t="str">
        <f t="shared" si="165"/>
        <v xml:space="preserve"> </v>
      </c>
      <c r="S1046" s="82" t="str">
        <f t="shared" si="166"/>
        <v xml:space="preserve"> </v>
      </c>
      <c r="T1046" s="84" t="str">
        <f t="shared" si="167"/>
        <v xml:space="preserve"> </v>
      </c>
      <c r="U1046" s="77"/>
      <c r="V1046" s="78"/>
      <c r="Z1046" s="80"/>
      <c r="AA1046" s="80"/>
      <c r="AB1046" s="80"/>
    </row>
    <row r="1047" spans="1:28" s="79" customFormat="1" ht="15" customHeight="1" x14ac:dyDescent="0.2">
      <c r="A1047" s="46"/>
      <c r="B1047" s="85"/>
      <c r="C1047" s="48"/>
      <c r="D1047" s="48"/>
      <c r="E1047" s="86"/>
      <c r="F1047" s="49"/>
      <c r="G1047" s="94" t="str">
        <f t="shared" si="160"/>
        <v xml:space="preserve"> </v>
      </c>
      <c r="H1047" s="88" t="str">
        <f t="shared" si="161"/>
        <v xml:space="preserve"> </v>
      </c>
      <c r="I1047" s="90"/>
      <c r="J1047" s="87"/>
      <c r="K1047" s="51"/>
      <c r="L1047" s="96" t="str">
        <f t="shared" si="168"/>
        <v xml:space="preserve"> </v>
      </c>
      <c r="M1047" s="64" t="str">
        <f>IF(E1047=0," ",IF(D1047="Hayır",VLOOKUP(H1047,Katsayı!$A$1:$B$197,2),IF(D1047="Evet",VLOOKUP(H1047,Katsayı!$A$199:$B$235,2),0)))</f>
        <v xml:space="preserve"> </v>
      </c>
      <c r="N1047" s="82" t="str">
        <f t="shared" si="162"/>
        <v xml:space="preserve"> </v>
      </c>
      <c r="O1047" s="83" t="str">
        <f t="shared" si="163"/>
        <v xml:space="preserve"> </v>
      </c>
      <c r="P1047" s="83" t="str">
        <f t="shared" si="169"/>
        <v xml:space="preserve"> </v>
      </c>
      <c r="Q1047" s="83" t="str">
        <f t="shared" si="164"/>
        <v xml:space="preserve"> </v>
      </c>
      <c r="R1047" s="82" t="str">
        <f t="shared" si="165"/>
        <v xml:space="preserve"> </v>
      </c>
      <c r="S1047" s="82" t="str">
        <f t="shared" si="166"/>
        <v xml:space="preserve"> </v>
      </c>
      <c r="T1047" s="84" t="str">
        <f t="shared" si="167"/>
        <v xml:space="preserve"> </v>
      </c>
      <c r="U1047" s="77"/>
      <c r="V1047" s="78"/>
      <c r="Z1047" s="80"/>
      <c r="AA1047" s="80"/>
      <c r="AB1047" s="80"/>
    </row>
    <row r="1048" spans="1:28" s="79" customFormat="1" ht="15" customHeight="1" x14ac:dyDescent="0.2">
      <c r="A1048" s="46"/>
      <c r="B1048" s="85"/>
      <c r="C1048" s="48"/>
      <c r="D1048" s="48"/>
      <c r="E1048" s="86"/>
      <c r="F1048" s="49"/>
      <c r="G1048" s="94" t="str">
        <f t="shared" si="160"/>
        <v xml:space="preserve"> </v>
      </c>
      <c r="H1048" s="88" t="str">
        <f t="shared" si="161"/>
        <v xml:space="preserve"> </v>
      </c>
      <c r="I1048" s="90"/>
      <c r="J1048" s="87"/>
      <c r="K1048" s="51"/>
      <c r="L1048" s="96" t="str">
        <f t="shared" si="168"/>
        <v xml:space="preserve"> </v>
      </c>
      <c r="M1048" s="64" t="str">
        <f>IF(E1048=0," ",IF(D1048="Hayır",VLOOKUP(H1048,Katsayı!$A$1:$B$197,2),IF(D1048="Evet",VLOOKUP(H1048,Katsayı!$A$199:$B$235,2),0)))</f>
        <v xml:space="preserve"> </v>
      </c>
      <c r="N1048" s="82" t="str">
        <f t="shared" si="162"/>
        <v xml:space="preserve"> </v>
      </c>
      <c r="O1048" s="83" t="str">
        <f t="shared" si="163"/>
        <v xml:space="preserve"> </v>
      </c>
      <c r="P1048" s="83" t="str">
        <f t="shared" si="169"/>
        <v xml:space="preserve"> </v>
      </c>
      <c r="Q1048" s="83" t="str">
        <f t="shared" si="164"/>
        <v xml:space="preserve"> </v>
      </c>
      <c r="R1048" s="82" t="str">
        <f t="shared" si="165"/>
        <v xml:space="preserve"> </v>
      </c>
      <c r="S1048" s="82" t="str">
        <f t="shared" si="166"/>
        <v xml:space="preserve"> </v>
      </c>
      <c r="T1048" s="84" t="str">
        <f t="shared" si="167"/>
        <v xml:space="preserve"> </v>
      </c>
      <c r="U1048" s="77"/>
      <c r="V1048" s="78"/>
      <c r="Z1048" s="80"/>
      <c r="AA1048" s="80"/>
      <c r="AB1048" s="80"/>
    </row>
    <row r="1049" spans="1:28" s="79" customFormat="1" ht="15" customHeight="1" x14ac:dyDescent="0.2">
      <c r="A1049" s="46"/>
      <c r="B1049" s="85"/>
      <c r="C1049" s="48"/>
      <c r="D1049" s="48"/>
      <c r="E1049" s="86"/>
      <c r="F1049" s="49"/>
      <c r="G1049" s="94" t="str">
        <f t="shared" si="160"/>
        <v xml:space="preserve"> </v>
      </c>
      <c r="H1049" s="88" t="str">
        <f t="shared" si="161"/>
        <v xml:space="preserve"> </v>
      </c>
      <c r="I1049" s="90"/>
      <c r="J1049" s="87"/>
      <c r="K1049" s="51"/>
      <c r="L1049" s="96" t="str">
        <f t="shared" si="168"/>
        <v xml:space="preserve"> </v>
      </c>
      <c r="M1049" s="64" t="str">
        <f>IF(E1049=0," ",IF(D1049="Hayır",VLOOKUP(H1049,Katsayı!$A$1:$B$197,2),IF(D1049="Evet",VLOOKUP(H1049,Katsayı!$A$199:$B$235,2),0)))</f>
        <v xml:space="preserve"> </v>
      </c>
      <c r="N1049" s="82" t="str">
        <f t="shared" si="162"/>
        <v xml:space="preserve"> </v>
      </c>
      <c r="O1049" s="83" t="str">
        <f t="shared" si="163"/>
        <v xml:space="preserve"> </v>
      </c>
      <c r="P1049" s="83" t="str">
        <f t="shared" si="169"/>
        <v xml:space="preserve"> </v>
      </c>
      <c r="Q1049" s="83" t="str">
        <f t="shared" si="164"/>
        <v xml:space="preserve"> </v>
      </c>
      <c r="R1049" s="82" t="str">
        <f t="shared" si="165"/>
        <v xml:space="preserve"> </v>
      </c>
      <c r="S1049" s="82" t="str">
        <f t="shared" si="166"/>
        <v xml:space="preserve"> </v>
      </c>
      <c r="T1049" s="84" t="str">
        <f t="shared" si="167"/>
        <v xml:space="preserve"> </v>
      </c>
      <c r="U1049" s="77"/>
      <c r="V1049" s="78"/>
      <c r="Z1049" s="80"/>
      <c r="AA1049" s="80"/>
      <c r="AB1049" s="80"/>
    </row>
    <row r="1050" spans="1:28" s="79" customFormat="1" ht="15" customHeight="1" x14ac:dyDescent="0.2">
      <c r="A1050" s="46"/>
      <c r="B1050" s="85"/>
      <c r="C1050" s="48"/>
      <c r="D1050" s="48"/>
      <c r="E1050" s="86"/>
      <c r="F1050" s="49"/>
      <c r="G1050" s="94" t="str">
        <f t="shared" si="160"/>
        <v xml:space="preserve"> </v>
      </c>
      <c r="H1050" s="88" t="str">
        <f t="shared" si="161"/>
        <v xml:space="preserve"> </v>
      </c>
      <c r="I1050" s="90"/>
      <c r="J1050" s="87"/>
      <c r="K1050" s="51"/>
      <c r="L1050" s="96" t="str">
        <f t="shared" si="168"/>
        <v xml:space="preserve"> </v>
      </c>
      <c r="M1050" s="64" t="str">
        <f>IF(E1050=0," ",IF(D1050="Hayır",VLOOKUP(H1050,Katsayı!$A$1:$B$197,2),IF(D1050="Evet",VLOOKUP(H1050,Katsayı!$A$199:$B$235,2),0)))</f>
        <v xml:space="preserve"> </v>
      </c>
      <c r="N1050" s="82" t="str">
        <f t="shared" si="162"/>
        <v xml:space="preserve"> </v>
      </c>
      <c r="O1050" s="83" t="str">
        <f t="shared" si="163"/>
        <v xml:space="preserve"> </v>
      </c>
      <c r="P1050" s="83" t="str">
        <f t="shared" si="169"/>
        <v xml:space="preserve"> </v>
      </c>
      <c r="Q1050" s="83" t="str">
        <f t="shared" si="164"/>
        <v xml:space="preserve"> </v>
      </c>
      <c r="R1050" s="82" t="str">
        <f t="shared" si="165"/>
        <v xml:space="preserve"> </v>
      </c>
      <c r="S1050" s="82" t="str">
        <f t="shared" si="166"/>
        <v xml:space="preserve"> </v>
      </c>
      <c r="T1050" s="84" t="str">
        <f t="shared" si="167"/>
        <v xml:space="preserve"> </v>
      </c>
      <c r="U1050" s="77"/>
      <c r="V1050" s="78"/>
      <c r="Z1050" s="80"/>
      <c r="AA1050" s="80"/>
      <c r="AB1050" s="80"/>
    </row>
    <row r="1051" spans="1:28" s="79" customFormat="1" ht="15" customHeight="1" x14ac:dyDescent="0.2">
      <c r="A1051" s="46"/>
      <c r="B1051" s="85"/>
      <c r="C1051" s="48"/>
      <c r="D1051" s="48"/>
      <c r="E1051" s="86"/>
      <c r="F1051" s="49"/>
      <c r="G1051" s="94" t="str">
        <f t="shared" si="160"/>
        <v xml:space="preserve"> </v>
      </c>
      <c r="H1051" s="88" t="str">
        <f t="shared" si="161"/>
        <v xml:space="preserve"> </v>
      </c>
      <c r="I1051" s="90"/>
      <c r="J1051" s="87"/>
      <c r="K1051" s="51"/>
      <c r="L1051" s="96" t="str">
        <f t="shared" si="168"/>
        <v xml:space="preserve"> </v>
      </c>
      <c r="M1051" s="64" t="str">
        <f>IF(E1051=0," ",IF(D1051="Hayır",VLOOKUP(H1051,Katsayı!$A$1:$B$197,2),IF(D1051="Evet",VLOOKUP(H1051,Katsayı!$A$199:$B$235,2),0)))</f>
        <v xml:space="preserve"> </v>
      </c>
      <c r="N1051" s="82" t="str">
        <f t="shared" si="162"/>
        <v xml:space="preserve"> </v>
      </c>
      <c r="O1051" s="83" t="str">
        <f t="shared" si="163"/>
        <v xml:space="preserve"> </v>
      </c>
      <c r="P1051" s="83" t="str">
        <f t="shared" si="169"/>
        <v xml:space="preserve"> </v>
      </c>
      <c r="Q1051" s="83" t="str">
        <f t="shared" si="164"/>
        <v xml:space="preserve"> </v>
      </c>
      <c r="R1051" s="82" t="str">
        <f t="shared" si="165"/>
        <v xml:space="preserve"> </v>
      </c>
      <c r="S1051" s="82" t="str">
        <f t="shared" si="166"/>
        <v xml:space="preserve"> </v>
      </c>
      <c r="T1051" s="84" t="str">
        <f t="shared" si="167"/>
        <v xml:space="preserve"> </v>
      </c>
      <c r="U1051" s="77"/>
      <c r="V1051" s="78"/>
      <c r="Z1051" s="80"/>
      <c r="AA1051" s="80"/>
      <c r="AB1051" s="80"/>
    </row>
    <row r="1052" spans="1:28" s="79" customFormat="1" ht="15" customHeight="1" x14ac:dyDescent="0.2">
      <c r="A1052" s="46"/>
      <c r="B1052" s="85"/>
      <c r="C1052" s="48"/>
      <c r="D1052" s="48"/>
      <c r="E1052" s="86"/>
      <c r="F1052" s="49"/>
      <c r="G1052" s="94" t="str">
        <f t="shared" si="160"/>
        <v xml:space="preserve"> </v>
      </c>
      <c r="H1052" s="88" t="str">
        <f t="shared" si="161"/>
        <v xml:space="preserve"> </v>
      </c>
      <c r="I1052" s="90"/>
      <c r="J1052" s="87"/>
      <c r="K1052" s="51"/>
      <c r="L1052" s="96" t="str">
        <f t="shared" si="168"/>
        <v xml:space="preserve"> </v>
      </c>
      <c r="M1052" s="64" t="str">
        <f>IF(E1052=0," ",IF(D1052="Hayır",VLOOKUP(H1052,Katsayı!$A$1:$B$197,2),IF(D1052="Evet",VLOOKUP(H1052,Katsayı!$A$199:$B$235,2),0)))</f>
        <v xml:space="preserve"> </v>
      </c>
      <c r="N1052" s="82" t="str">
        <f t="shared" si="162"/>
        <v xml:space="preserve"> </v>
      </c>
      <c r="O1052" s="83" t="str">
        <f t="shared" si="163"/>
        <v xml:space="preserve"> </v>
      </c>
      <c r="P1052" s="83" t="str">
        <f t="shared" si="169"/>
        <v xml:space="preserve"> </v>
      </c>
      <c r="Q1052" s="83" t="str">
        <f t="shared" si="164"/>
        <v xml:space="preserve"> </v>
      </c>
      <c r="R1052" s="82" t="str">
        <f t="shared" si="165"/>
        <v xml:space="preserve"> </v>
      </c>
      <c r="S1052" s="82" t="str">
        <f t="shared" si="166"/>
        <v xml:space="preserve"> </v>
      </c>
      <c r="T1052" s="84" t="str">
        <f t="shared" si="167"/>
        <v xml:space="preserve"> </v>
      </c>
      <c r="U1052" s="77"/>
      <c r="V1052" s="78"/>
      <c r="Z1052" s="80"/>
      <c r="AA1052" s="80"/>
      <c r="AB1052" s="80"/>
    </row>
    <row r="1053" spans="1:28" s="79" customFormat="1" ht="15" customHeight="1" x14ac:dyDescent="0.2">
      <c r="A1053" s="46"/>
      <c r="B1053" s="85"/>
      <c r="C1053" s="48"/>
      <c r="D1053" s="48"/>
      <c r="E1053" s="86"/>
      <c r="F1053" s="49"/>
      <c r="G1053" s="94" t="str">
        <f t="shared" si="160"/>
        <v xml:space="preserve"> </v>
      </c>
      <c r="H1053" s="88" t="str">
        <f t="shared" si="161"/>
        <v xml:space="preserve"> </v>
      </c>
      <c r="I1053" s="90"/>
      <c r="J1053" s="87"/>
      <c r="K1053" s="51"/>
      <c r="L1053" s="96" t="str">
        <f t="shared" si="168"/>
        <v xml:space="preserve"> </v>
      </c>
      <c r="M1053" s="64" t="str">
        <f>IF(E1053=0," ",IF(D1053="Hayır",VLOOKUP(H1053,Katsayı!$A$1:$B$197,2),IF(D1053="Evet",VLOOKUP(H1053,Katsayı!$A$199:$B$235,2),0)))</f>
        <v xml:space="preserve"> </v>
      </c>
      <c r="N1053" s="82" t="str">
        <f t="shared" si="162"/>
        <v xml:space="preserve"> </v>
      </c>
      <c r="O1053" s="83" t="str">
        <f t="shared" si="163"/>
        <v xml:space="preserve"> </v>
      </c>
      <c r="P1053" s="83" t="str">
        <f t="shared" si="169"/>
        <v xml:space="preserve"> </v>
      </c>
      <c r="Q1053" s="83" t="str">
        <f t="shared" si="164"/>
        <v xml:space="preserve"> </v>
      </c>
      <c r="R1053" s="82" t="str">
        <f t="shared" si="165"/>
        <v xml:space="preserve"> </v>
      </c>
      <c r="S1053" s="82" t="str">
        <f t="shared" si="166"/>
        <v xml:space="preserve"> </v>
      </c>
      <c r="T1053" s="84" t="str">
        <f t="shared" si="167"/>
        <v xml:space="preserve"> </v>
      </c>
      <c r="U1053" s="77"/>
      <c r="V1053" s="78"/>
      <c r="Z1053" s="80"/>
      <c r="AA1053" s="80"/>
      <c r="AB1053" s="80"/>
    </row>
    <row r="1054" spans="1:28" s="79" customFormat="1" ht="15" customHeight="1" x14ac:dyDescent="0.2">
      <c r="A1054" s="46"/>
      <c r="B1054" s="85"/>
      <c r="C1054" s="48"/>
      <c r="D1054" s="48"/>
      <c r="E1054" s="86"/>
      <c r="F1054" s="49"/>
      <c r="G1054" s="94" t="str">
        <f t="shared" si="160"/>
        <v xml:space="preserve"> </v>
      </c>
      <c r="H1054" s="88" t="str">
        <f t="shared" si="161"/>
        <v xml:space="preserve"> </v>
      </c>
      <c r="I1054" s="90"/>
      <c r="J1054" s="87"/>
      <c r="K1054" s="51"/>
      <c r="L1054" s="96" t="str">
        <f t="shared" si="168"/>
        <v xml:space="preserve"> </v>
      </c>
      <c r="M1054" s="64" t="str">
        <f>IF(E1054=0," ",IF(D1054="Hayır",VLOOKUP(H1054,Katsayı!$A$1:$B$197,2),IF(D1054="Evet",VLOOKUP(H1054,Katsayı!$A$199:$B$235,2),0)))</f>
        <v xml:space="preserve"> </v>
      </c>
      <c r="N1054" s="82" t="str">
        <f t="shared" si="162"/>
        <v xml:space="preserve"> </v>
      </c>
      <c r="O1054" s="83" t="str">
        <f t="shared" si="163"/>
        <v xml:space="preserve"> </v>
      </c>
      <c r="P1054" s="83" t="str">
        <f t="shared" si="169"/>
        <v xml:space="preserve"> </v>
      </c>
      <c r="Q1054" s="83" t="str">
        <f t="shared" si="164"/>
        <v xml:space="preserve"> </v>
      </c>
      <c r="R1054" s="82" t="str">
        <f t="shared" si="165"/>
        <v xml:space="preserve"> </v>
      </c>
      <c r="S1054" s="82" t="str">
        <f t="shared" si="166"/>
        <v xml:space="preserve"> </v>
      </c>
      <c r="T1054" s="84" t="str">
        <f t="shared" si="167"/>
        <v xml:space="preserve"> </v>
      </c>
      <c r="U1054" s="77"/>
      <c r="V1054" s="78"/>
      <c r="Z1054" s="80"/>
      <c r="AA1054" s="80"/>
      <c r="AB1054" s="80"/>
    </row>
    <row r="1055" spans="1:28" s="79" customFormat="1" ht="15" customHeight="1" x14ac:dyDescent="0.2">
      <c r="A1055" s="46"/>
      <c r="B1055" s="85"/>
      <c r="C1055" s="48"/>
      <c r="D1055" s="48"/>
      <c r="E1055" s="86"/>
      <c r="F1055" s="49"/>
      <c r="G1055" s="94" t="str">
        <f t="shared" si="160"/>
        <v xml:space="preserve"> </v>
      </c>
      <c r="H1055" s="88" t="str">
        <f t="shared" si="161"/>
        <v xml:space="preserve"> </v>
      </c>
      <c r="I1055" s="90"/>
      <c r="J1055" s="87"/>
      <c r="K1055" s="51"/>
      <c r="L1055" s="96" t="str">
        <f t="shared" si="168"/>
        <v xml:space="preserve"> </v>
      </c>
      <c r="M1055" s="64" t="str">
        <f>IF(E1055=0," ",IF(D1055="Hayır",VLOOKUP(H1055,Katsayı!$A$1:$B$197,2),IF(D1055="Evet",VLOOKUP(H1055,Katsayı!$A$199:$B$235,2),0)))</f>
        <v xml:space="preserve"> </v>
      </c>
      <c r="N1055" s="82" t="str">
        <f t="shared" si="162"/>
        <v xml:space="preserve"> </v>
      </c>
      <c r="O1055" s="83" t="str">
        <f t="shared" si="163"/>
        <v xml:space="preserve"> </v>
      </c>
      <c r="P1055" s="83" t="str">
        <f t="shared" si="169"/>
        <v xml:space="preserve"> </v>
      </c>
      <c r="Q1055" s="83" t="str">
        <f t="shared" si="164"/>
        <v xml:space="preserve"> </v>
      </c>
      <c r="R1055" s="82" t="str">
        <f t="shared" si="165"/>
        <v xml:space="preserve"> </v>
      </c>
      <c r="S1055" s="82" t="str">
        <f t="shared" si="166"/>
        <v xml:space="preserve"> </v>
      </c>
      <c r="T1055" s="84" t="str">
        <f t="shared" si="167"/>
        <v xml:space="preserve"> </v>
      </c>
      <c r="U1055" s="77"/>
      <c r="V1055" s="78"/>
      <c r="Z1055" s="80"/>
      <c r="AA1055" s="80"/>
      <c r="AB1055" s="80"/>
    </row>
    <row r="1056" spans="1:28" s="79" customFormat="1" ht="15" customHeight="1" x14ac:dyDescent="0.2">
      <c r="A1056" s="46"/>
      <c r="B1056" s="85"/>
      <c r="C1056" s="48"/>
      <c r="D1056" s="48"/>
      <c r="E1056" s="86"/>
      <c r="F1056" s="49"/>
      <c r="G1056" s="94" t="str">
        <f t="shared" si="160"/>
        <v xml:space="preserve"> </v>
      </c>
      <c r="H1056" s="88" t="str">
        <f t="shared" si="161"/>
        <v xml:space="preserve"> </v>
      </c>
      <c r="I1056" s="90"/>
      <c r="J1056" s="87"/>
      <c r="K1056" s="51"/>
      <c r="L1056" s="96" t="str">
        <f t="shared" si="168"/>
        <v xml:space="preserve"> </v>
      </c>
      <c r="M1056" s="64" t="str">
        <f>IF(E1056=0," ",IF(D1056="Hayır",VLOOKUP(H1056,Katsayı!$A$1:$B$197,2),IF(D1056="Evet",VLOOKUP(H1056,Katsayı!$A$199:$B$235,2),0)))</f>
        <v xml:space="preserve"> </v>
      </c>
      <c r="N1056" s="82" t="str">
        <f t="shared" si="162"/>
        <v xml:space="preserve"> </v>
      </c>
      <c r="O1056" s="83" t="str">
        <f t="shared" si="163"/>
        <v xml:space="preserve"> </v>
      </c>
      <c r="P1056" s="83" t="str">
        <f t="shared" si="169"/>
        <v xml:space="preserve"> </v>
      </c>
      <c r="Q1056" s="83" t="str">
        <f t="shared" si="164"/>
        <v xml:space="preserve"> </v>
      </c>
      <c r="R1056" s="82" t="str">
        <f t="shared" si="165"/>
        <v xml:space="preserve"> </v>
      </c>
      <c r="S1056" s="82" t="str">
        <f t="shared" si="166"/>
        <v xml:space="preserve"> </v>
      </c>
      <c r="T1056" s="84" t="str">
        <f t="shared" si="167"/>
        <v xml:space="preserve"> </v>
      </c>
      <c r="U1056" s="77"/>
      <c r="V1056" s="78"/>
      <c r="Z1056" s="80"/>
      <c r="AA1056" s="80"/>
      <c r="AB1056" s="80"/>
    </row>
    <row r="1057" spans="1:28" s="79" customFormat="1" ht="15" customHeight="1" x14ac:dyDescent="0.2">
      <c r="A1057" s="46"/>
      <c r="B1057" s="85"/>
      <c r="C1057" s="48"/>
      <c r="D1057" s="48"/>
      <c r="E1057" s="86"/>
      <c r="F1057" s="49"/>
      <c r="G1057" s="94" t="str">
        <f t="shared" si="160"/>
        <v xml:space="preserve"> </v>
      </c>
      <c r="H1057" s="88" t="str">
        <f t="shared" si="161"/>
        <v xml:space="preserve"> </v>
      </c>
      <c r="I1057" s="90"/>
      <c r="J1057" s="87"/>
      <c r="K1057" s="51"/>
      <c r="L1057" s="96" t="str">
        <f t="shared" si="168"/>
        <v xml:space="preserve"> </v>
      </c>
      <c r="M1057" s="64" t="str">
        <f>IF(E1057=0," ",IF(D1057="Hayır",VLOOKUP(H1057,Katsayı!$A$1:$B$197,2),IF(D1057="Evet",VLOOKUP(H1057,Katsayı!$A$199:$B$235,2),0)))</f>
        <v xml:space="preserve"> </v>
      </c>
      <c r="N1057" s="82" t="str">
        <f t="shared" si="162"/>
        <v xml:space="preserve"> </v>
      </c>
      <c r="O1057" s="83" t="str">
        <f t="shared" si="163"/>
        <v xml:space="preserve"> </v>
      </c>
      <c r="P1057" s="83" t="str">
        <f t="shared" si="169"/>
        <v xml:space="preserve"> </v>
      </c>
      <c r="Q1057" s="83" t="str">
        <f t="shared" si="164"/>
        <v xml:space="preserve"> </v>
      </c>
      <c r="R1057" s="82" t="str">
        <f t="shared" si="165"/>
        <v xml:space="preserve"> </v>
      </c>
      <c r="S1057" s="82" t="str">
        <f t="shared" si="166"/>
        <v xml:space="preserve"> </v>
      </c>
      <c r="T1057" s="84" t="str">
        <f t="shared" si="167"/>
        <v xml:space="preserve"> </v>
      </c>
      <c r="U1057" s="77"/>
      <c r="V1057" s="78"/>
      <c r="Z1057" s="80"/>
      <c r="AA1057" s="80"/>
      <c r="AB1057" s="80"/>
    </row>
    <row r="1058" spans="1:28" s="79" customFormat="1" ht="15" customHeight="1" x14ac:dyDescent="0.2">
      <c r="A1058" s="46"/>
      <c r="B1058" s="85"/>
      <c r="C1058" s="48"/>
      <c r="D1058" s="48"/>
      <c r="E1058" s="86"/>
      <c r="F1058" s="49"/>
      <c r="G1058" s="94" t="str">
        <f t="shared" si="160"/>
        <v xml:space="preserve"> </v>
      </c>
      <c r="H1058" s="88" t="str">
        <f t="shared" si="161"/>
        <v xml:space="preserve"> </v>
      </c>
      <c r="I1058" s="90"/>
      <c r="J1058" s="87"/>
      <c r="K1058" s="51"/>
      <c r="L1058" s="96" t="str">
        <f t="shared" si="168"/>
        <v xml:space="preserve"> </v>
      </c>
      <c r="M1058" s="64" t="str">
        <f>IF(E1058=0," ",IF(D1058="Hayır",VLOOKUP(H1058,Katsayı!$A$1:$B$197,2),IF(D1058="Evet",VLOOKUP(H1058,Katsayı!$A$199:$B$235,2),0)))</f>
        <v xml:space="preserve"> </v>
      </c>
      <c r="N1058" s="82" t="str">
        <f t="shared" si="162"/>
        <v xml:space="preserve"> </v>
      </c>
      <c r="O1058" s="83" t="str">
        <f t="shared" si="163"/>
        <v xml:space="preserve"> </v>
      </c>
      <c r="P1058" s="83" t="str">
        <f t="shared" si="169"/>
        <v xml:space="preserve"> </v>
      </c>
      <c r="Q1058" s="83" t="str">
        <f t="shared" si="164"/>
        <v xml:space="preserve"> </v>
      </c>
      <c r="R1058" s="82" t="str">
        <f t="shared" si="165"/>
        <v xml:space="preserve"> </v>
      </c>
      <c r="S1058" s="82" t="str">
        <f t="shared" si="166"/>
        <v xml:space="preserve"> </v>
      </c>
      <c r="T1058" s="84" t="str">
        <f t="shared" si="167"/>
        <v xml:space="preserve"> </v>
      </c>
      <c r="U1058" s="77"/>
      <c r="V1058" s="78"/>
      <c r="Z1058" s="80"/>
      <c r="AA1058" s="80"/>
      <c r="AB1058" s="80"/>
    </row>
    <row r="1059" spans="1:28" s="79" customFormat="1" ht="15" customHeight="1" x14ac:dyDescent="0.2">
      <c r="A1059" s="46"/>
      <c r="B1059" s="85"/>
      <c r="C1059" s="48"/>
      <c r="D1059" s="48"/>
      <c r="E1059" s="86"/>
      <c r="F1059" s="49"/>
      <c r="G1059" s="94" t="str">
        <f t="shared" si="160"/>
        <v xml:space="preserve"> </v>
      </c>
      <c r="H1059" s="88" t="str">
        <f t="shared" si="161"/>
        <v xml:space="preserve"> </v>
      </c>
      <c r="I1059" s="90"/>
      <c r="J1059" s="87"/>
      <c r="K1059" s="51"/>
      <c r="L1059" s="96" t="str">
        <f t="shared" si="168"/>
        <v xml:space="preserve"> </v>
      </c>
      <c r="M1059" s="64" t="str">
        <f>IF(E1059=0," ",IF(D1059="Hayır",VLOOKUP(H1059,Katsayı!$A$1:$B$197,2),IF(D1059="Evet",VLOOKUP(H1059,Katsayı!$A$199:$B$235,2),0)))</f>
        <v xml:space="preserve"> </v>
      </c>
      <c r="N1059" s="82" t="str">
        <f t="shared" si="162"/>
        <v xml:space="preserve"> </v>
      </c>
      <c r="O1059" s="83" t="str">
        <f t="shared" si="163"/>
        <v xml:space="preserve"> </v>
      </c>
      <c r="P1059" s="83" t="str">
        <f t="shared" si="169"/>
        <v xml:space="preserve"> </v>
      </c>
      <c r="Q1059" s="83" t="str">
        <f t="shared" si="164"/>
        <v xml:space="preserve"> </v>
      </c>
      <c r="R1059" s="82" t="str">
        <f t="shared" si="165"/>
        <v xml:space="preserve"> </v>
      </c>
      <c r="S1059" s="82" t="str">
        <f t="shared" si="166"/>
        <v xml:space="preserve"> </v>
      </c>
      <c r="T1059" s="84" t="str">
        <f t="shared" si="167"/>
        <v xml:space="preserve"> </v>
      </c>
      <c r="U1059" s="77"/>
      <c r="V1059" s="78"/>
      <c r="Z1059" s="80"/>
      <c r="AA1059" s="80"/>
      <c r="AB1059" s="80"/>
    </row>
    <row r="1060" spans="1:28" s="79" customFormat="1" ht="15" customHeight="1" x14ac:dyDescent="0.2">
      <c r="A1060" s="46"/>
      <c r="B1060" s="47"/>
      <c r="C1060" s="48"/>
      <c r="D1060" s="48"/>
      <c r="E1060" s="86"/>
      <c r="F1060" s="50"/>
      <c r="G1060" s="94" t="str">
        <f t="shared" si="160"/>
        <v xml:space="preserve"> </v>
      </c>
      <c r="H1060" s="88" t="str">
        <f t="shared" si="161"/>
        <v xml:space="preserve"> </v>
      </c>
      <c r="I1060" s="90"/>
      <c r="J1060" s="81"/>
      <c r="K1060" s="51"/>
      <c r="L1060" s="96" t="str">
        <f t="shared" si="168"/>
        <v xml:space="preserve"> </v>
      </c>
      <c r="M1060" s="64" t="str">
        <f>IF(E1060=0," ",IF(D1060="Hayır",VLOOKUP(H1060,Katsayı!$A$1:$B$197,2),IF(D1060="Evet",VLOOKUP(H1060,Katsayı!$A$199:$B$235,2),0)))</f>
        <v xml:space="preserve"> </v>
      </c>
      <c r="N1060" s="82" t="str">
        <f t="shared" si="162"/>
        <v xml:space="preserve"> </v>
      </c>
      <c r="O1060" s="83" t="str">
        <f t="shared" si="163"/>
        <v xml:space="preserve"> </v>
      </c>
      <c r="P1060" s="83" t="str">
        <f t="shared" si="169"/>
        <v xml:space="preserve"> </v>
      </c>
      <c r="Q1060" s="83" t="str">
        <f t="shared" si="164"/>
        <v xml:space="preserve"> </v>
      </c>
      <c r="R1060" s="82" t="str">
        <f t="shared" si="165"/>
        <v xml:space="preserve"> </v>
      </c>
      <c r="S1060" s="82" t="str">
        <f t="shared" si="166"/>
        <v xml:space="preserve"> </v>
      </c>
      <c r="T1060" s="84" t="str">
        <f t="shared" si="167"/>
        <v xml:space="preserve"> </v>
      </c>
      <c r="U1060" s="77"/>
      <c r="V1060" s="78"/>
      <c r="Z1060" s="80"/>
      <c r="AA1060" s="80"/>
      <c r="AB1060" s="80"/>
    </row>
    <row r="1061" spans="1:28" s="79" customFormat="1" ht="15" customHeight="1" x14ac:dyDescent="0.2">
      <c r="A1061" s="46"/>
      <c r="B1061" s="47"/>
      <c r="C1061" s="48"/>
      <c r="D1061" s="48"/>
      <c r="E1061" s="58"/>
      <c r="F1061" s="50"/>
      <c r="G1061" s="94" t="str">
        <f t="shared" si="160"/>
        <v xml:space="preserve"> </v>
      </c>
      <c r="H1061" s="88" t="str">
        <f t="shared" si="161"/>
        <v xml:space="preserve"> </v>
      </c>
      <c r="I1061" s="90"/>
      <c r="J1061" s="81"/>
      <c r="K1061" s="51"/>
      <c r="L1061" s="96" t="str">
        <f t="shared" si="168"/>
        <v xml:space="preserve"> </v>
      </c>
      <c r="M1061" s="64" t="str">
        <f>IF(E1061=0," ",IF(D1061="Hayır",VLOOKUP(H1061,Katsayı!$A$1:$B$197,2),IF(D1061="Evet",VLOOKUP(H1061,Katsayı!$A$199:$B$235,2),0)))</f>
        <v xml:space="preserve"> </v>
      </c>
      <c r="N1061" s="82" t="str">
        <f t="shared" si="162"/>
        <v xml:space="preserve"> </v>
      </c>
      <c r="O1061" s="83" t="str">
        <f t="shared" si="163"/>
        <v xml:space="preserve"> </v>
      </c>
      <c r="P1061" s="83" t="str">
        <f t="shared" si="169"/>
        <v xml:space="preserve"> </v>
      </c>
      <c r="Q1061" s="83" t="str">
        <f t="shared" si="164"/>
        <v xml:space="preserve"> </v>
      </c>
      <c r="R1061" s="82" t="str">
        <f t="shared" si="165"/>
        <v xml:space="preserve"> </v>
      </c>
      <c r="S1061" s="82" t="str">
        <f t="shared" si="166"/>
        <v xml:space="preserve"> </v>
      </c>
      <c r="T1061" s="84" t="str">
        <f t="shared" si="167"/>
        <v xml:space="preserve"> </v>
      </c>
      <c r="U1061" s="77"/>
      <c r="V1061" s="78"/>
      <c r="Z1061" s="80"/>
      <c r="AA1061" s="80"/>
      <c r="AB1061" s="80"/>
    </row>
    <row r="1062" spans="1:28" s="79" customFormat="1" ht="15" customHeight="1" x14ac:dyDescent="0.2">
      <c r="A1062" s="46"/>
      <c r="B1062" s="47"/>
      <c r="C1062" s="48"/>
      <c r="D1062" s="48"/>
      <c r="E1062" s="58"/>
      <c r="F1062" s="49"/>
      <c r="G1062" s="94" t="str">
        <f t="shared" si="160"/>
        <v xml:space="preserve"> </v>
      </c>
      <c r="H1062" s="88" t="str">
        <f t="shared" si="161"/>
        <v xml:space="preserve"> </v>
      </c>
      <c r="I1062" s="90"/>
      <c r="J1062" s="81"/>
      <c r="K1062" s="51"/>
      <c r="L1062" s="96" t="str">
        <f t="shared" si="168"/>
        <v xml:space="preserve"> </v>
      </c>
      <c r="M1062" s="64" t="str">
        <f>IF(E1062=0," ",IF(D1062="Hayır",VLOOKUP(H1062,Katsayı!$A$1:$B$197,2),IF(D1062="Evet",VLOOKUP(H1062,Katsayı!$A$199:$B$235,2),0)))</f>
        <v xml:space="preserve"> </v>
      </c>
      <c r="N1062" s="82" t="str">
        <f t="shared" si="162"/>
        <v xml:space="preserve"> </v>
      </c>
      <c r="O1062" s="83" t="str">
        <f t="shared" si="163"/>
        <v xml:space="preserve"> </v>
      </c>
      <c r="P1062" s="83" t="str">
        <f t="shared" si="169"/>
        <v xml:space="preserve"> </v>
      </c>
      <c r="Q1062" s="83" t="str">
        <f t="shared" si="164"/>
        <v xml:space="preserve"> </v>
      </c>
      <c r="R1062" s="82" t="str">
        <f t="shared" si="165"/>
        <v xml:space="preserve"> </v>
      </c>
      <c r="S1062" s="82" t="str">
        <f t="shared" si="166"/>
        <v xml:space="preserve"> </v>
      </c>
      <c r="T1062" s="84" t="str">
        <f t="shared" si="167"/>
        <v xml:space="preserve"> </v>
      </c>
      <c r="U1062" s="77"/>
      <c r="V1062" s="78"/>
      <c r="Z1062" s="80"/>
      <c r="AA1062" s="80"/>
      <c r="AB1062" s="80"/>
    </row>
    <row r="1063" spans="1:28" s="79" customFormat="1" ht="15" customHeight="1" x14ac:dyDescent="0.2">
      <c r="A1063" s="46"/>
      <c r="B1063" s="47"/>
      <c r="C1063" s="48"/>
      <c r="D1063" s="48"/>
      <c r="E1063" s="58"/>
      <c r="F1063" s="49"/>
      <c r="G1063" s="94" t="str">
        <f t="shared" si="160"/>
        <v xml:space="preserve"> </v>
      </c>
      <c r="H1063" s="88" t="str">
        <f t="shared" si="161"/>
        <v xml:space="preserve"> </v>
      </c>
      <c r="I1063" s="90"/>
      <c r="J1063" s="81"/>
      <c r="K1063" s="51"/>
      <c r="L1063" s="96" t="str">
        <f t="shared" si="168"/>
        <v xml:space="preserve"> </v>
      </c>
      <c r="M1063" s="64" t="str">
        <f>IF(E1063=0," ",IF(D1063="Hayır",VLOOKUP(H1063,Katsayı!$A$1:$B$197,2),IF(D1063="Evet",VLOOKUP(H1063,Katsayı!$A$199:$B$235,2),0)))</f>
        <v xml:space="preserve"> </v>
      </c>
      <c r="N1063" s="82" t="str">
        <f t="shared" si="162"/>
        <v xml:space="preserve"> </v>
      </c>
      <c r="O1063" s="83" t="str">
        <f t="shared" si="163"/>
        <v xml:space="preserve"> </v>
      </c>
      <c r="P1063" s="83" t="str">
        <f t="shared" si="169"/>
        <v xml:space="preserve"> </v>
      </c>
      <c r="Q1063" s="83" t="str">
        <f t="shared" si="164"/>
        <v xml:space="preserve"> </v>
      </c>
      <c r="R1063" s="82" t="str">
        <f t="shared" si="165"/>
        <v xml:space="preserve"> </v>
      </c>
      <c r="S1063" s="82" t="str">
        <f t="shared" si="166"/>
        <v xml:space="preserve"> </v>
      </c>
      <c r="T1063" s="84" t="str">
        <f t="shared" si="167"/>
        <v xml:space="preserve"> </v>
      </c>
      <c r="U1063" s="77"/>
      <c r="V1063" s="78"/>
      <c r="Z1063" s="80"/>
      <c r="AA1063" s="80"/>
      <c r="AB1063" s="80"/>
    </row>
    <row r="1064" spans="1:28" s="79" customFormat="1" ht="15" customHeight="1" x14ac:dyDescent="0.2">
      <c r="A1064" s="46"/>
      <c r="B1064" s="47"/>
      <c r="C1064" s="48"/>
      <c r="D1064" s="48"/>
      <c r="E1064" s="58"/>
      <c r="F1064" s="49"/>
      <c r="G1064" s="94" t="str">
        <f t="shared" si="160"/>
        <v xml:space="preserve"> </v>
      </c>
      <c r="H1064" s="88" t="str">
        <f t="shared" si="161"/>
        <v xml:space="preserve"> </v>
      </c>
      <c r="I1064" s="90"/>
      <c r="J1064" s="81"/>
      <c r="K1064" s="51"/>
      <c r="L1064" s="96" t="str">
        <f t="shared" si="168"/>
        <v xml:space="preserve"> </v>
      </c>
      <c r="M1064" s="64" t="str">
        <f>IF(E1064=0," ",IF(D1064="Hayır",VLOOKUP(H1064,Katsayı!$A$1:$B$197,2),IF(D1064="Evet",VLOOKUP(H1064,Katsayı!$A$199:$B$235,2),0)))</f>
        <v xml:space="preserve"> </v>
      </c>
      <c r="N1064" s="82" t="str">
        <f t="shared" si="162"/>
        <v xml:space="preserve"> </v>
      </c>
      <c r="O1064" s="83" t="str">
        <f t="shared" si="163"/>
        <v xml:space="preserve"> </v>
      </c>
      <c r="P1064" s="83" t="str">
        <f t="shared" si="169"/>
        <v xml:space="preserve"> </v>
      </c>
      <c r="Q1064" s="83" t="str">
        <f t="shared" si="164"/>
        <v xml:space="preserve"> </v>
      </c>
      <c r="R1064" s="82" t="str">
        <f t="shared" si="165"/>
        <v xml:space="preserve"> </v>
      </c>
      <c r="S1064" s="82" t="str">
        <f t="shared" si="166"/>
        <v xml:space="preserve"> </v>
      </c>
      <c r="T1064" s="84" t="str">
        <f t="shared" si="167"/>
        <v xml:space="preserve"> </v>
      </c>
      <c r="U1064" s="77"/>
      <c r="V1064" s="78"/>
      <c r="Z1064" s="80"/>
      <c r="AA1064" s="80"/>
      <c r="AB1064" s="80"/>
    </row>
    <row r="1065" spans="1:28" s="79" customFormat="1" ht="15" customHeight="1" x14ac:dyDescent="0.2">
      <c r="A1065" s="46"/>
      <c r="B1065" s="47"/>
      <c r="C1065" s="48"/>
      <c r="D1065" s="48"/>
      <c r="E1065" s="58"/>
      <c r="F1065" s="49"/>
      <c r="G1065" s="94" t="str">
        <f t="shared" si="160"/>
        <v xml:space="preserve"> </v>
      </c>
      <c r="H1065" s="88" t="str">
        <f t="shared" si="161"/>
        <v xml:space="preserve"> </v>
      </c>
      <c r="I1065" s="90"/>
      <c r="J1065" s="81"/>
      <c r="K1065" s="51"/>
      <c r="L1065" s="96" t="str">
        <f t="shared" si="168"/>
        <v xml:space="preserve"> </v>
      </c>
      <c r="M1065" s="64" t="str">
        <f>IF(E1065=0," ",IF(D1065="Hayır",VLOOKUP(H1065,Katsayı!$A$1:$B$197,2),IF(D1065="Evet",VLOOKUP(H1065,Katsayı!$A$199:$B$235,2),0)))</f>
        <v xml:space="preserve"> </v>
      </c>
      <c r="N1065" s="82" t="str">
        <f t="shared" si="162"/>
        <v xml:space="preserve"> </v>
      </c>
      <c r="O1065" s="83" t="str">
        <f t="shared" si="163"/>
        <v xml:space="preserve"> </v>
      </c>
      <c r="P1065" s="83" t="str">
        <f t="shared" si="169"/>
        <v xml:space="preserve"> </v>
      </c>
      <c r="Q1065" s="83" t="str">
        <f t="shared" si="164"/>
        <v xml:space="preserve"> </v>
      </c>
      <c r="R1065" s="82" t="str">
        <f t="shared" si="165"/>
        <v xml:space="preserve"> </v>
      </c>
      <c r="S1065" s="82" t="str">
        <f t="shared" si="166"/>
        <v xml:space="preserve"> </v>
      </c>
      <c r="T1065" s="84" t="str">
        <f t="shared" si="167"/>
        <v xml:space="preserve"> </v>
      </c>
      <c r="U1065" s="77"/>
      <c r="V1065" s="78"/>
      <c r="Z1065" s="80"/>
      <c r="AA1065" s="80"/>
      <c r="AB1065" s="80"/>
    </row>
    <row r="1066" spans="1:28" s="79" customFormat="1" ht="15" customHeight="1" x14ac:dyDescent="0.2">
      <c r="A1066" s="46"/>
      <c r="B1066" s="47"/>
      <c r="C1066" s="48"/>
      <c r="D1066" s="48"/>
      <c r="E1066" s="58"/>
      <c r="F1066" s="49"/>
      <c r="G1066" s="94" t="str">
        <f t="shared" si="160"/>
        <v xml:space="preserve"> </v>
      </c>
      <c r="H1066" s="88" t="str">
        <f t="shared" si="161"/>
        <v xml:space="preserve"> </v>
      </c>
      <c r="I1066" s="90"/>
      <c r="J1066" s="81"/>
      <c r="K1066" s="51"/>
      <c r="L1066" s="96" t="str">
        <f t="shared" si="168"/>
        <v xml:space="preserve"> </v>
      </c>
      <c r="M1066" s="64" t="str">
        <f>IF(E1066=0," ",IF(D1066="Hayır",VLOOKUP(H1066,Katsayı!$A$1:$B$197,2),IF(D1066="Evet",VLOOKUP(H1066,Katsayı!$A$199:$B$235,2),0)))</f>
        <v xml:space="preserve"> </v>
      </c>
      <c r="N1066" s="82" t="str">
        <f t="shared" si="162"/>
        <v xml:space="preserve"> </v>
      </c>
      <c r="O1066" s="83" t="str">
        <f t="shared" si="163"/>
        <v xml:space="preserve"> </v>
      </c>
      <c r="P1066" s="83" t="str">
        <f t="shared" si="169"/>
        <v xml:space="preserve"> </v>
      </c>
      <c r="Q1066" s="83" t="str">
        <f t="shared" si="164"/>
        <v xml:space="preserve"> </v>
      </c>
      <c r="R1066" s="82" t="str">
        <f t="shared" si="165"/>
        <v xml:space="preserve"> </v>
      </c>
      <c r="S1066" s="82" t="str">
        <f t="shared" si="166"/>
        <v xml:space="preserve"> </v>
      </c>
      <c r="T1066" s="84" t="str">
        <f t="shared" si="167"/>
        <v xml:space="preserve"> </v>
      </c>
      <c r="U1066" s="77"/>
      <c r="V1066" s="78"/>
      <c r="Z1066" s="80"/>
      <c r="AA1066" s="80"/>
      <c r="AB1066" s="80"/>
    </row>
    <row r="1067" spans="1:28" s="79" customFormat="1" ht="15" customHeight="1" x14ac:dyDescent="0.2">
      <c r="A1067" s="46"/>
      <c r="B1067" s="47"/>
      <c r="C1067" s="48"/>
      <c r="D1067" s="48"/>
      <c r="E1067" s="58"/>
      <c r="F1067" s="49"/>
      <c r="G1067" s="94" t="str">
        <f t="shared" si="160"/>
        <v xml:space="preserve"> </v>
      </c>
      <c r="H1067" s="88" t="str">
        <f t="shared" si="161"/>
        <v xml:space="preserve"> </v>
      </c>
      <c r="I1067" s="90"/>
      <c r="J1067" s="81"/>
      <c r="K1067" s="51"/>
      <c r="L1067" s="96" t="str">
        <f t="shared" si="168"/>
        <v xml:space="preserve"> </v>
      </c>
      <c r="M1067" s="64" t="str">
        <f>IF(E1067=0," ",IF(D1067="Hayır",VLOOKUP(H1067,Katsayı!$A$1:$B$197,2),IF(D1067="Evet",VLOOKUP(H1067,Katsayı!$A$199:$B$235,2),0)))</f>
        <v xml:space="preserve"> </v>
      </c>
      <c r="N1067" s="82" t="str">
        <f t="shared" si="162"/>
        <v xml:space="preserve"> </v>
      </c>
      <c r="O1067" s="83" t="str">
        <f t="shared" si="163"/>
        <v xml:space="preserve"> </v>
      </c>
      <c r="P1067" s="83" t="str">
        <f t="shared" si="169"/>
        <v xml:space="preserve"> </v>
      </c>
      <c r="Q1067" s="83" t="str">
        <f t="shared" si="164"/>
        <v xml:space="preserve"> </v>
      </c>
      <c r="R1067" s="82" t="str">
        <f t="shared" si="165"/>
        <v xml:space="preserve"> </v>
      </c>
      <c r="S1067" s="82" t="str">
        <f t="shared" si="166"/>
        <v xml:space="preserve"> </v>
      </c>
      <c r="T1067" s="84" t="str">
        <f t="shared" si="167"/>
        <v xml:space="preserve"> </v>
      </c>
      <c r="U1067" s="77"/>
      <c r="V1067" s="78"/>
      <c r="Z1067" s="80"/>
      <c r="AA1067" s="80"/>
      <c r="AB1067" s="80"/>
    </row>
    <row r="1068" spans="1:28" s="79" customFormat="1" ht="15" customHeight="1" x14ac:dyDescent="0.2">
      <c r="A1068" s="46"/>
      <c r="B1068" s="47"/>
      <c r="C1068" s="48"/>
      <c r="D1068" s="48"/>
      <c r="E1068" s="58"/>
      <c r="F1068" s="50"/>
      <c r="G1068" s="94" t="str">
        <f t="shared" si="160"/>
        <v xml:space="preserve"> </v>
      </c>
      <c r="H1068" s="88" t="str">
        <f t="shared" si="161"/>
        <v xml:space="preserve"> </v>
      </c>
      <c r="I1068" s="90"/>
      <c r="J1068" s="81"/>
      <c r="K1068" s="51"/>
      <c r="L1068" s="96" t="str">
        <f t="shared" si="168"/>
        <v xml:space="preserve"> </v>
      </c>
      <c r="M1068" s="64" t="str">
        <f>IF(E1068=0," ",IF(D1068="Hayır",VLOOKUP(H1068,Katsayı!$A$1:$B$197,2),IF(D1068="Evet",VLOOKUP(H1068,Katsayı!$A$199:$B$235,2),0)))</f>
        <v xml:space="preserve"> </v>
      </c>
      <c r="N1068" s="82" t="str">
        <f t="shared" si="162"/>
        <v xml:space="preserve"> </v>
      </c>
      <c r="O1068" s="83" t="str">
        <f t="shared" si="163"/>
        <v xml:space="preserve"> </v>
      </c>
      <c r="P1068" s="83" t="str">
        <f t="shared" si="169"/>
        <v xml:space="preserve"> </v>
      </c>
      <c r="Q1068" s="83" t="str">
        <f t="shared" si="164"/>
        <v xml:space="preserve"> </v>
      </c>
      <c r="R1068" s="82" t="str">
        <f t="shared" si="165"/>
        <v xml:space="preserve"> </v>
      </c>
      <c r="S1068" s="82" t="str">
        <f t="shared" si="166"/>
        <v xml:space="preserve"> </v>
      </c>
      <c r="T1068" s="84" t="str">
        <f t="shared" si="167"/>
        <v xml:space="preserve"> </v>
      </c>
      <c r="U1068" s="77"/>
      <c r="V1068" s="78"/>
      <c r="Z1068" s="80"/>
      <c r="AA1068" s="80"/>
      <c r="AB1068" s="80"/>
    </row>
    <row r="1069" spans="1:28" s="79" customFormat="1" ht="15" customHeight="1" x14ac:dyDescent="0.2">
      <c r="A1069" s="46"/>
      <c r="B1069" s="47"/>
      <c r="C1069" s="48"/>
      <c r="D1069" s="48"/>
      <c r="E1069" s="58"/>
      <c r="F1069" s="50"/>
      <c r="G1069" s="94" t="str">
        <f t="shared" si="160"/>
        <v xml:space="preserve"> </v>
      </c>
      <c r="H1069" s="88" t="str">
        <f t="shared" si="161"/>
        <v xml:space="preserve"> </v>
      </c>
      <c r="I1069" s="90"/>
      <c r="J1069" s="81"/>
      <c r="K1069" s="51"/>
      <c r="L1069" s="96" t="str">
        <f t="shared" si="168"/>
        <v xml:space="preserve"> </v>
      </c>
      <c r="M1069" s="64" t="str">
        <f>IF(E1069=0," ",IF(D1069="Hayır",VLOOKUP(H1069,Katsayı!$A$1:$B$197,2),IF(D1069="Evet",VLOOKUP(H1069,Katsayı!$A$199:$B$235,2),0)))</f>
        <v xml:space="preserve"> </v>
      </c>
      <c r="N1069" s="82" t="str">
        <f t="shared" si="162"/>
        <v xml:space="preserve"> </v>
      </c>
      <c r="O1069" s="83" t="str">
        <f t="shared" si="163"/>
        <v xml:space="preserve"> </v>
      </c>
      <c r="P1069" s="83" t="str">
        <f t="shared" si="169"/>
        <v xml:space="preserve"> </v>
      </c>
      <c r="Q1069" s="83" t="str">
        <f t="shared" si="164"/>
        <v xml:space="preserve"> </v>
      </c>
      <c r="R1069" s="82" t="str">
        <f t="shared" si="165"/>
        <v xml:space="preserve"> </v>
      </c>
      <c r="S1069" s="82" t="str">
        <f t="shared" si="166"/>
        <v xml:space="preserve"> </v>
      </c>
      <c r="T1069" s="84" t="str">
        <f t="shared" si="167"/>
        <v xml:space="preserve"> </v>
      </c>
      <c r="U1069" s="77"/>
      <c r="V1069" s="78"/>
      <c r="Z1069" s="80"/>
      <c r="AA1069" s="80"/>
      <c r="AB1069" s="80"/>
    </row>
    <row r="1070" spans="1:28" s="79" customFormat="1" ht="15" customHeight="1" x14ac:dyDescent="0.2">
      <c r="A1070" s="46"/>
      <c r="B1070" s="47"/>
      <c r="C1070" s="48"/>
      <c r="D1070" s="48"/>
      <c r="E1070" s="58"/>
      <c r="F1070" s="50"/>
      <c r="G1070" s="94" t="str">
        <f t="shared" si="160"/>
        <v xml:space="preserve"> </v>
      </c>
      <c r="H1070" s="88" t="str">
        <f t="shared" si="161"/>
        <v xml:space="preserve"> </v>
      </c>
      <c r="I1070" s="90"/>
      <c r="J1070" s="81"/>
      <c r="K1070" s="51"/>
      <c r="L1070" s="96" t="str">
        <f t="shared" si="168"/>
        <v xml:space="preserve"> </v>
      </c>
      <c r="M1070" s="64" t="str">
        <f>IF(E1070=0," ",IF(D1070="Hayır",VLOOKUP(H1070,Katsayı!$A$1:$B$197,2),IF(D1070="Evet",VLOOKUP(H1070,Katsayı!$A$199:$B$235,2),0)))</f>
        <v xml:space="preserve"> </v>
      </c>
      <c r="N1070" s="82" t="str">
        <f t="shared" si="162"/>
        <v xml:space="preserve"> </v>
      </c>
      <c r="O1070" s="83" t="str">
        <f t="shared" si="163"/>
        <v xml:space="preserve"> </v>
      </c>
      <c r="P1070" s="83" t="str">
        <f t="shared" si="169"/>
        <v xml:space="preserve"> </v>
      </c>
      <c r="Q1070" s="83" t="str">
        <f t="shared" si="164"/>
        <v xml:space="preserve"> </v>
      </c>
      <c r="R1070" s="82" t="str">
        <f t="shared" si="165"/>
        <v xml:space="preserve"> </v>
      </c>
      <c r="S1070" s="82" t="str">
        <f t="shared" si="166"/>
        <v xml:space="preserve"> </v>
      </c>
      <c r="T1070" s="84" t="str">
        <f t="shared" si="167"/>
        <v xml:space="preserve"> </v>
      </c>
      <c r="U1070" s="77"/>
      <c r="V1070" s="78"/>
      <c r="Z1070" s="80"/>
      <c r="AA1070" s="80"/>
      <c r="AB1070" s="80"/>
    </row>
    <row r="1071" spans="1:28" s="79" customFormat="1" ht="15" customHeight="1" x14ac:dyDescent="0.2">
      <c r="A1071" s="46"/>
      <c r="B1071" s="47"/>
      <c r="C1071" s="48"/>
      <c r="D1071" s="48"/>
      <c r="E1071" s="58"/>
      <c r="F1071" s="50"/>
      <c r="G1071" s="94" t="str">
        <f t="shared" si="160"/>
        <v xml:space="preserve"> </v>
      </c>
      <c r="H1071" s="88" t="str">
        <f t="shared" si="161"/>
        <v xml:space="preserve"> </v>
      </c>
      <c r="I1071" s="90"/>
      <c r="J1071" s="81"/>
      <c r="K1071" s="51"/>
      <c r="L1071" s="96" t="str">
        <f t="shared" si="168"/>
        <v xml:space="preserve"> </v>
      </c>
      <c r="M1071" s="64" t="str">
        <f>IF(E1071=0," ",IF(D1071="Hayır",VLOOKUP(H1071,Katsayı!$A$1:$B$197,2),IF(D1071="Evet",VLOOKUP(H1071,Katsayı!$A$199:$B$235,2),0)))</f>
        <v xml:space="preserve"> </v>
      </c>
      <c r="N1071" s="82" t="str">
        <f t="shared" si="162"/>
        <v xml:space="preserve"> </v>
      </c>
      <c r="O1071" s="83" t="str">
        <f t="shared" si="163"/>
        <v xml:space="preserve"> </v>
      </c>
      <c r="P1071" s="83" t="str">
        <f t="shared" si="169"/>
        <v xml:space="preserve"> </v>
      </c>
      <c r="Q1071" s="83" t="str">
        <f t="shared" si="164"/>
        <v xml:space="preserve"> </v>
      </c>
      <c r="R1071" s="82" t="str">
        <f t="shared" si="165"/>
        <v xml:space="preserve"> </v>
      </c>
      <c r="S1071" s="82" t="str">
        <f t="shared" si="166"/>
        <v xml:space="preserve"> </v>
      </c>
      <c r="T1071" s="84" t="str">
        <f t="shared" si="167"/>
        <v xml:space="preserve"> </v>
      </c>
      <c r="U1071" s="77"/>
      <c r="V1071" s="78"/>
      <c r="Z1071" s="80"/>
      <c r="AA1071" s="80"/>
      <c r="AB1071" s="80"/>
    </row>
    <row r="1072" spans="1:28" s="79" customFormat="1" ht="15" customHeight="1" x14ac:dyDescent="0.2">
      <c r="A1072" s="46"/>
      <c r="B1072" s="47"/>
      <c r="C1072" s="48"/>
      <c r="D1072" s="48"/>
      <c r="E1072" s="58"/>
      <c r="F1072" s="50"/>
      <c r="G1072" s="94" t="str">
        <f t="shared" si="160"/>
        <v xml:space="preserve"> </v>
      </c>
      <c r="H1072" s="88" t="str">
        <f t="shared" si="161"/>
        <v xml:space="preserve"> </v>
      </c>
      <c r="I1072" s="90"/>
      <c r="J1072" s="81"/>
      <c r="K1072" s="51"/>
      <c r="L1072" s="96" t="str">
        <f t="shared" si="168"/>
        <v xml:space="preserve"> </v>
      </c>
      <c r="M1072" s="64" t="str">
        <f>IF(E1072=0," ",IF(D1072="Hayır",VLOOKUP(H1072,Katsayı!$A$1:$B$197,2),IF(D1072="Evet",VLOOKUP(H1072,Katsayı!$A$199:$B$235,2),0)))</f>
        <v xml:space="preserve"> </v>
      </c>
      <c r="N1072" s="82" t="str">
        <f t="shared" si="162"/>
        <v xml:space="preserve"> </v>
      </c>
      <c r="O1072" s="83" t="str">
        <f t="shared" si="163"/>
        <v xml:space="preserve"> </v>
      </c>
      <c r="P1072" s="83" t="str">
        <f t="shared" si="169"/>
        <v xml:space="preserve"> </v>
      </c>
      <c r="Q1072" s="83" t="str">
        <f t="shared" si="164"/>
        <v xml:space="preserve"> </v>
      </c>
      <c r="R1072" s="82" t="str">
        <f t="shared" si="165"/>
        <v xml:space="preserve"> </v>
      </c>
      <c r="S1072" s="82" t="str">
        <f t="shared" si="166"/>
        <v xml:space="preserve"> </v>
      </c>
      <c r="T1072" s="84" t="str">
        <f t="shared" si="167"/>
        <v xml:space="preserve"> </v>
      </c>
      <c r="U1072" s="77"/>
      <c r="V1072" s="78"/>
      <c r="Z1072" s="80"/>
      <c r="AA1072" s="80"/>
      <c r="AB1072" s="80"/>
    </row>
    <row r="1073" spans="1:28" s="79" customFormat="1" ht="15" customHeight="1" x14ac:dyDescent="0.2">
      <c r="A1073" s="46"/>
      <c r="B1073" s="47"/>
      <c r="C1073" s="48"/>
      <c r="D1073" s="48"/>
      <c r="E1073" s="58"/>
      <c r="F1073" s="50"/>
      <c r="G1073" s="94" t="str">
        <f t="shared" si="160"/>
        <v xml:space="preserve"> </v>
      </c>
      <c r="H1073" s="88" t="str">
        <f t="shared" si="161"/>
        <v xml:space="preserve"> </v>
      </c>
      <c r="I1073" s="90"/>
      <c r="J1073" s="81"/>
      <c r="K1073" s="51"/>
      <c r="L1073" s="96" t="str">
        <f t="shared" si="168"/>
        <v xml:space="preserve"> </v>
      </c>
      <c r="M1073" s="64" t="str">
        <f>IF(E1073=0," ",IF(D1073="Hayır",VLOOKUP(H1073,Katsayı!$A$1:$B$197,2),IF(D1073="Evet",VLOOKUP(H1073,Katsayı!$A$199:$B$235,2),0)))</f>
        <v xml:space="preserve"> </v>
      </c>
      <c r="N1073" s="82" t="str">
        <f t="shared" si="162"/>
        <v xml:space="preserve"> </v>
      </c>
      <c r="O1073" s="83" t="str">
        <f t="shared" si="163"/>
        <v xml:space="preserve"> </v>
      </c>
      <c r="P1073" s="83" t="str">
        <f t="shared" si="169"/>
        <v xml:space="preserve"> </v>
      </c>
      <c r="Q1073" s="83" t="str">
        <f t="shared" si="164"/>
        <v xml:space="preserve"> </v>
      </c>
      <c r="R1073" s="82" t="str">
        <f t="shared" si="165"/>
        <v xml:space="preserve"> </v>
      </c>
      <c r="S1073" s="82" t="str">
        <f t="shared" si="166"/>
        <v xml:space="preserve"> </v>
      </c>
      <c r="T1073" s="84" t="str">
        <f t="shared" si="167"/>
        <v xml:space="preserve"> </v>
      </c>
      <c r="U1073" s="77"/>
      <c r="V1073" s="78"/>
      <c r="Z1073" s="80"/>
      <c r="AA1073" s="80"/>
      <c r="AB1073" s="80"/>
    </row>
    <row r="1074" spans="1:28" s="79" customFormat="1" ht="15" customHeight="1" x14ac:dyDescent="0.2">
      <c r="A1074" s="46"/>
      <c r="B1074" s="47"/>
      <c r="C1074" s="48"/>
      <c r="D1074" s="48"/>
      <c r="E1074" s="58"/>
      <c r="F1074" s="50"/>
      <c r="G1074" s="94" t="str">
        <f t="shared" si="160"/>
        <v xml:space="preserve"> </v>
      </c>
      <c r="H1074" s="88" t="str">
        <f t="shared" si="161"/>
        <v xml:space="preserve"> </v>
      </c>
      <c r="I1074" s="90"/>
      <c r="J1074" s="81"/>
      <c r="K1074" s="51"/>
      <c r="L1074" s="96" t="str">
        <f t="shared" si="168"/>
        <v xml:space="preserve"> </v>
      </c>
      <c r="M1074" s="64" t="str">
        <f>IF(E1074=0," ",IF(D1074="Hayır",VLOOKUP(H1074,Katsayı!$A$1:$B$197,2),IF(D1074="Evet",VLOOKUP(H1074,Katsayı!$A$199:$B$235,2),0)))</f>
        <v xml:space="preserve"> </v>
      </c>
      <c r="N1074" s="82" t="str">
        <f t="shared" si="162"/>
        <v xml:space="preserve"> </v>
      </c>
      <c r="O1074" s="83" t="str">
        <f t="shared" si="163"/>
        <v xml:space="preserve"> </v>
      </c>
      <c r="P1074" s="83" t="str">
        <f t="shared" si="169"/>
        <v xml:space="preserve"> </v>
      </c>
      <c r="Q1074" s="83" t="str">
        <f t="shared" si="164"/>
        <v xml:space="preserve"> </v>
      </c>
      <c r="R1074" s="82" t="str">
        <f t="shared" si="165"/>
        <v xml:space="preserve"> </v>
      </c>
      <c r="S1074" s="82" t="str">
        <f t="shared" si="166"/>
        <v xml:space="preserve"> </v>
      </c>
      <c r="T1074" s="84" t="str">
        <f t="shared" si="167"/>
        <v xml:space="preserve"> </v>
      </c>
      <c r="U1074" s="77"/>
      <c r="V1074" s="78"/>
      <c r="Z1074" s="80"/>
      <c r="AA1074" s="80"/>
      <c r="AB1074" s="80"/>
    </row>
    <row r="1075" spans="1:28" s="79" customFormat="1" ht="15" customHeight="1" x14ac:dyDescent="0.2">
      <c r="A1075" s="46"/>
      <c r="B1075" s="47"/>
      <c r="C1075" s="48"/>
      <c r="D1075" s="48"/>
      <c r="E1075" s="58"/>
      <c r="F1075" s="50"/>
      <c r="G1075" s="94" t="str">
        <f t="shared" si="160"/>
        <v xml:space="preserve"> </v>
      </c>
      <c r="H1075" s="88" t="str">
        <f t="shared" si="161"/>
        <v xml:space="preserve"> </v>
      </c>
      <c r="I1075" s="90"/>
      <c r="J1075" s="81"/>
      <c r="K1075" s="51"/>
      <c r="L1075" s="96" t="str">
        <f t="shared" si="168"/>
        <v xml:space="preserve"> </v>
      </c>
      <c r="M1075" s="64" t="str">
        <f>IF(E1075=0," ",IF(D1075="Hayır",VLOOKUP(H1075,Katsayı!$A$1:$B$197,2),IF(D1075="Evet",VLOOKUP(H1075,Katsayı!$A$199:$B$235,2),0)))</f>
        <v xml:space="preserve"> </v>
      </c>
      <c r="N1075" s="82" t="str">
        <f t="shared" si="162"/>
        <v xml:space="preserve"> </v>
      </c>
      <c r="O1075" s="83" t="str">
        <f t="shared" si="163"/>
        <v xml:space="preserve"> </v>
      </c>
      <c r="P1075" s="83" t="str">
        <f t="shared" si="169"/>
        <v xml:space="preserve"> </v>
      </c>
      <c r="Q1075" s="83" t="str">
        <f t="shared" si="164"/>
        <v xml:space="preserve"> </v>
      </c>
      <c r="R1075" s="82" t="str">
        <f t="shared" si="165"/>
        <v xml:space="preserve"> </v>
      </c>
      <c r="S1075" s="82" t="str">
        <f t="shared" si="166"/>
        <v xml:space="preserve"> </v>
      </c>
      <c r="T1075" s="84" t="str">
        <f t="shared" si="167"/>
        <v xml:space="preserve"> </v>
      </c>
      <c r="U1075" s="77"/>
      <c r="V1075" s="78"/>
      <c r="Z1075" s="80"/>
      <c r="AA1075" s="80"/>
      <c r="AB1075" s="80"/>
    </row>
    <row r="1076" spans="1:28" s="79" customFormat="1" ht="15" customHeight="1" x14ac:dyDescent="0.2">
      <c r="A1076" s="46"/>
      <c r="B1076" s="47"/>
      <c r="C1076" s="48"/>
      <c r="D1076" s="48"/>
      <c r="E1076" s="58"/>
      <c r="F1076" s="50"/>
      <c r="G1076" s="94" t="str">
        <f t="shared" si="160"/>
        <v xml:space="preserve"> </v>
      </c>
      <c r="H1076" s="88" t="str">
        <f t="shared" si="161"/>
        <v xml:space="preserve"> </v>
      </c>
      <c r="I1076" s="90"/>
      <c r="J1076" s="81"/>
      <c r="K1076" s="51"/>
      <c r="L1076" s="96" t="str">
        <f t="shared" si="168"/>
        <v xml:space="preserve"> </v>
      </c>
      <c r="M1076" s="64" t="str">
        <f>IF(E1076=0," ",IF(D1076="Hayır",VLOOKUP(H1076,Katsayı!$A$1:$B$197,2),IF(D1076="Evet",VLOOKUP(H1076,Katsayı!$A$199:$B$235,2),0)))</f>
        <v xml:space="preserve"> </v>
      </c>
      <c r="N1076" s="82" t="str">
        <f t="shared" si="162"/>
        <v xml:space="preserve"> </v>
      </c>
      <c r="O1076" s="83" t="str">
        <f t="shared" si="163"/>
        <v xml:space="preserve"> </v>
      </c>
      <c r="P1076" s="83" t="str">
        <f t="shared" si="169"/>
        <v xml:space="preserve"> </v>
      </c>
      <c r="Q1076" s="83" t="str">
        <f t="shared" si="164"/>
        <v xml:space="preserve"> </v>
      </c>
      <c r="R1076" s="82" t="str">
        <f t="shared" si="165"/>
        <v xml:space="preserve"> </v>
      </c>
      <c r="S1076" s="82" t="str">
        <f t="shared" si="166"/>
        <v xml:space="preserve"> </v>
      </c>
      <c r="T1076" s="84" t="str">
        <f t="shared" si="167"/>
        <v xml:space="preserve"> </v>
      </c>
      <c r="U1076" s="77"/>
      <c r="V1076" s="78"/>
      <c r="Z1076" s="80"/>
      <c r="AA1076" s="80"/>
      <c r="AB1076" s="80"/>
    </row>
    <row r="1077" spans="1:28" s="79" customFormat="1" ht="15" customHeight="1" x14ac:dyDescent="0.2">
      <c r="A1077" s="46"/>
      <c r="B1077" s="47"/>
      <c r="C1077" s="48"/>
      <c r="D1077" s="48"/>
      <c r="E1077" s="58"/>
      <c r="F1077" s="50"/>
      <c r="G1077" s="94" t="str">
        <f t="shared" si="160"/>
        <v xml:space="preserve"> </v>
      </c>
      <c r="H1077" s="88" t="str">
        <f t="shared" si="161"/>
        <v xml:space="preserve"> </v>
      </c>
      <c r="I1077" s="90"/>
      <c r="J1077" s="81"/>
      <c r="K1077" s="51"/>
      <c r="L1077" s="96" t="str">
        <f t="shared" si="168"/>
        <v xml:space="preserve"> </v>
      </c>
      <c r="M1077" s="64" t="str">
        <f>IF(E1077=0," ",IF(D1077="Hayır",VLOOKUP(H1077,Katsayı!$A$1:$B$197,2),IF(D1077="Evet",VLOOKUP(H1077,Katsayı!$A$199:$B$235,2),0)))</f>
        <v xml:space="preserve"> </v>
      </c>
      <c r="N1077" s="82" t="str">
        <f t="shared" si="162"/>
        <v xml:space="preserve"> </v>
      </c>
      <c r="O1077" s="83" t="str">
        <f t="shared" si="163"/>
        <v xml:space="preserve"> </v>
      </c>
      <c r="P1077" s="83" t="str">
        <f t="shared" si="169"/>
        <v xml:space="preserve"> </v>
      </c>
      <c r="Q1077" s="83" t="str">
        <f t="shared" si="164"/>
        <v xml:space="preserve"> </v>
      </c>
      <c r="R1077" s="82" t="str">
        <f t="shared" si="165"/>
        <v xml:space="preserve"> </v>
      </c>
      <c r="S1077" s="82" t="str">
        <f t="shared" si="166"/>
        <v xml:space="preserve"> </v>
      </c>
      <c r="T1077" s="84" t="str">
        <f t="shared" si="167"/>
        <v xml:space="preserve"> </v>
      </c>
      <c r="U1077" s="77"/>
      <c r="V1077" s="78"/>
      <c r="Z1077" s="80"/>
      <c r="AA1077" s="80"/>
      <c r="AB1077" s="80"/>
    </row>
    <row r="1078" spans="1:28" s="79" customFormat="1" ht="15" customHeight="1" x14ac:dyDescent="0.2">
      <c r="A1078" s="46"/>
      <c r="B1078" s="47"/>
      <c r="C1078" s="48"/>
      <c r="D1078" s="48"/>
      <c r="E1078" s="58"/>
      <c r="F1078" s="50"/>
      <c r="G1078" s="94" t="str">
        <f t="shared" si="160"/>
        <v xml:space="preserve"> </v>
      </c>
      <c r="H1078" s="88" t="str">
        <f t="shared" si="161"/>
        <v xml:space="preserve"> </v>
      </c>
      <c r="I1078" s="90"/>
      <c r="J1078" s="81"/>
      <c r="K1078" s="51"/>
      <c r="L1078" s="96" t="str">
        <f t="shared" si="168"/>
        <v xml:space="preserve"> </v>
      </c>
      <c r="M1078" s="64" t="str">
        <f>IF(E1078=0," ",IF(D1078="Hayır",VLOOKUP(H1078,Katsayı!$A$1:$B$197,2),IF(D1078="Evet",VLOOKUP(H1078,Katsayı!$A$199:$B$235,2),0)))</f>
        <v xml:space="preserve"> </v>
      </c>
      <c r="N1078" s="82" t="str">
        <f t="shared" si="162"/>
        <v xml:space="preserve"> </v>
      </c>
      <c r="O1078" s="83" t="str">
        <f t="shared" si="163"/>
        <v xml:space="preserve"> </v>
      </c>
      <c r="P1078" s="83" t="str">
        <f t="shared" si="169"/>
        <v xml:space="preserve"> </v>
      </c>
      <c r="Q1078" s="83" t="str">
        <f t="shared" si="164"/>
        <v xml:space="preserve"> </v>
      </c>
      <c r="R1078" s="82" t="str">
        <f t="shared" si="165"/>
        <v xml:space="preserve"> </v>
      </c>
      <c r="S1078" s="82" t="str">
        <f t="shared" si="166"/>
        <v xml:space="preserve"> </v>
      </c>
      <c r="T1078" s="84" t="str">
        <f t="shared" si="167"/>
        <v xml:space="preserve"> </v>
      </c>
      <c r="U1078" s="77"/>
      <c r="V1078" s="78"/>
      <c r="Z1078" s="80"/>
      <c r="AA1078" s="80"/>
      <c r="AB1078" s="80"/>
    </row>
    <row r="1079" spans="1:28" s="79" customFormat="1" ht="15" customHeight="1" x14ac:dyDescent="0.2">
      <c r="A1079" s="46"/>
      <c r="B1079" s="47"/>
      <c r="C1079" s="48"/>
      <c r="D1079" s="48"/>
      <c r="E1079" s="58"/>
      <c r="F1079" s="50"/>
      <c r="G1079" s="94" t="str">
        <f t="shared" si="160"/>
        <v xml:space="preserve"> </v>
      </c>
      <c r="H1079" s="88" t="str">
        <f t="shared" si="161"/>
        <v xml:space="preserve"> </v>
      </c>
      <c r="I1079" s="90"/>
      <c r="J1079" s="81"/>
      <c r="K1079" s="51"/>
      <c r="L1079" s="96" t="str">
        <f t="shared" si="168"/>
        <v xml:space="preserve"> </v>
      </c>
      <c r="M1079" s="64" t="str">
        <f>IF(E1079=0," ",IF(D1079="Hayır",VLOOKUP(H1079,Katsayı!$A$1:$B$197,2),IF(D1079="Evet",VLOOKUP(H1079,Katsayı!$A$199:$B$235,2),0)))</f>
        <v xml:space="preserve"> </v>
      </c>
      <c r="N1079" s="82" t="str">
        <f t="shared" si="162"/>
        <v xml:space="preserve"> </v>
      </c>
      <c r="O1079" s="83" t="str">
        <f t="shared" si="163"/>
        <v xml:space="preserve"> </v>
      </c>
      <c r="P1079" s="83" t="str">
        <f t="shared" si="169"/>
        <v xml:space="preserve"> </v>
      </c>
      <c r="Q1079" s="83" t="str">
        <f t="shared" si="164"/>
        <v xml:space="preserve"> </v>
      </c>
      <c r="R1079" s="82" t="str">
        <f t="shared" si="165"/>
        <v xml:space="preserve"> </v>
      </c>
      <c r="S1079" s="82" t="str">
        <f t="shared" si="166"/>
        <v xml:space="preserve"> </v>
      </c>
      <c r="T1079" s="84" t="str">
        <f t="shared" si="167"/>
        <v xml:space="preserve"> </v>
      </c>
      <c r="U1079" s="77"/>
      <c r="V1079" s="78"/>
      <c r="Z1079" s="80"/>
      <c r="AA1079" s="80"/>
      <c r="AB1079" s="80"/>
    </row>
    <row r="1080" spans="1:28" s="79" customFormat="1" ht="15" customHeight="1" x14ac:dyDescent="0.2">
      <c r="A1080" s="46"/>
      <c r="B1080" s="47"/>
      <c r="C1080" s="48"/>
      <c r="D1080" s="48"/>
      <c r="E1080" s="58"/>
      <c r="F1080" s="50"/>
      <c r="G1080" s="94" t="str">
        <f t="shared" si="160"/>
        <v xml:space="preserve"> </v>
      </c>
      <c r="H1080" s="88" t="str">
        <f t="shared" si="161"/>
        <v xml:space="preserve"> </v>
      </c>
      <c r="I1080" s="90"/>
      <c r="J1080" s="81"/>
      <c r="K1080" s="51"/>
      <c r="L1080" s="96" t="str">
        <f t="shared" si="168"/>
        <v xml:space="preserve"> </v>
      </c>
      <c r="M1080" s="64" t="str">
        <f>IF(E1080=0," ",IF(D1080="Hayır",VLOOKUP(H1080,Katsayı!$A$1:$B$197,2),IF(D1080="Evet",VLOOKUP(H1080,Katsayı!$A$199:$B$235,2),0)))</f>
        <v xml:space="preserve"> </v>
      </c>
      <c r="N1080" s="82" t="str">
        <f t="shared" si="162"/>
        <v xml:space="preserve"> </v>
      </c>
      <c r="O1080" s="83" t="str">
        <f t="shared" si="163"/>
        <v xml:space="preserve"> </v>
      </c>
      <c r="P1080" s="83" t="str">
        <f t="shared" si="169"/>
        <v xml:space="preserve"> </v>
      </c>
      <c r="Q1080" s="83" t="str">
        <f t="shared" si="164"/>
        <v xml:space="preserve"> </v>
      </c>
      <c r="R1080" s="82" t="str">
        <f t="shared" si="165"/>
        <v xml:space="preserve"> </v>
      </c>
      <c r="S1080" s="82" t="str">
        <f t="shared" si="166"/>
        <v xml:space="preserve"> </v>
      </c>
      <c r="T1080" s="84" t="str">
        <f t="shared" si="167"/>
        <v xml:space="preserve"> </v>
      </c>
      <c r="U1080" s="77"/>
      <c r="V1080" s="78"/>
      <c r="Z1080" s="80"/>
      <c r="AA1080" s="80"/>
      <c r="AB1080" s="80"/>
    </row>
    <row r="1081" spans="1:28" s="79" customFormat="1" ht="15" customHeight="1" x14ac:dyDescent="0.2">
      <c r="A1081" s="46"/>
      <c r="B1081" s="47"/>
      <c r="C1081" s="48"/>
      <c r="D1081" s="48"/>
      <c r="E1081" s="58"/>
      <c r="F1081" s="50"/>
      <c r="G1081" s="94" t="str">
        <f t="shared" si="160"/>
        <v xml:space="preserve"> </v>
      </c>
      <c r="H1081" s="88" t="str">
        <f t="shared" si="161"/>
        <v xml:space="preserve"> </v>
      </c>
      <c r="I1081" s="90"/>
      <c r="J1081" s="81"/>
      <c r="K1081" s="51"/>
      <c r="L1081" s="96" t="str">
        <f t="shared" si="168"/>
        <v xml:space="preserve"> </v>
      </c>
      <c r="M1081" s="64" t="str">
        <f>IF(E1081=0," ",IF(D1081="Hayır",VLOOKUP(H1081,Katsayı!$A$1:$B$197,2),IF(D1081="Evet",VLOOKUP(H1081,Katsayı!$A$199:$B$235,2),0)))</f>
        <v xml:space="preserve"> </v>
      </c>
      <c r="N1081" s="82" t="str">
        <f t="shared" si="162"/>
        <v xml:space="preserve"> </v>
      </c>
      <c r="O1081" s="83" t="str">
        <f t="shared" si="163"/>
        <v xml:space="preserve"> </v>
      </c>
      <c r="P1081" s="83" t="str">
        <f t="shared" si="169"/>
        <v xml:space="preserve"> </v>
      </c>
      <c r="Q1081" s="83" t="str">
        <f t="shared" si="164"/>
        <v xml:space="preserve"> </v>
      </c>
      <c r="R1081" s="82" t="str">
        <f t="shared" si="165"/>
        <v xml:space="preserve"> </v>
      </c>
      <c r="S1081" s="82" t="str">
        <f t="shared" si="166"/>
        <v xml:space="preserve"> </v>
      </c>
      <c r="T1081" s="84" t="str">
        <f t="shared" si="167"/>
        <v xml:space="preserve"> </v>
      </c>
      <c r="U1081" s="77"/>
      <c r="V1081" s="78"/>
      <c r="Z1081" s="80"/>
      <c r="AA1081" s="80"/>
      <c r="AB1081" s="80"/>
    </row>
    <row r="1082" spans="1:28" s="79" customFormat="1" ht="15" customHeight="1" x14ac:dyDescent="0.2">
      <c r="A1082" s="46"/>
      <c r="B1082" s="47"/>
      <c r="C1082" s="48"/>
      <c r="D1082" s="48"/>
      <c r="E1082" s="58"/>
      <c r="F1082" s="49"/>
      <c r="G1082" s="94" t="str">
        <f t="shared" si="160"/>
        <v xml:space="preserve"> </v>
      </c>
      <c r="H1082" s="88" t="str">
        <f t="shared" si="161"/>
        <v xml:space="preserve"> </v>
      </c>
      <c r="I1082" s="90"/>
      <c r="J1082" s="81"/>
      <c r="K1082" s="51"/>
      <c r="L1082" s="96" t="str">
        <f t="shared" si="168"/>
        <v xml:space="preserve"> </v>
      </c>
      <c r="M1082" s="64" t="str">
        <f>IF(E1082=0," ",IF(D1082="Hayır",VLOOKUP(H1082,Katsayı!$A$1:$B$197,2),IF(D1082="Evet",VLOOKUP(H1082,Katsayı!$A$199:$B$235,2),0)))</f>
        <v xml:space="preserve"> </v>
      </c>
      <c r="N1082" s="82" t="str">
        <f t="shared" si="162"/>
        <v xml:space="preserve"> </v>
      </c>
      <c r="O1082" s="83" t="str">
        <f t="shared" si="163"/>
        <v xml:space="preserve"> </v>
      </c>
      <c r="P1082" s="83" t="str">
        <f t="shared" si="169"/>
        <v xml:space="preserve"> </v>
      </c>
      <c r="Q1082" s="83" t="str">
        <f t="shared" si="164"/>
        <v xml:space="preserve"> </v>
      </c>
      <c r="R1082" s="82" t="str">
        <f t="shared" si="165"/>
        <v xml:space="preserve"> </v>
      </c>
      <c r="S1082" s="82" t="str">
        <f t="shared" si="166"/>
        <v xml:space="preserve"> </v>
      </c>
      <c r="T1082" s="84" t="str">
        <f t="shared" si="167"/>
        <v xml:space="preserve"> </v>
      </c>
      <c r="U1082" s="77"/>
      <c r="V1082" s="78"/>
      <c r="Z1082" s="80"/>
      <c r="AA1082" s="80"/>
      <c r="AB1082" s="80"/>
    </row>
    <row r="1083" spans="1:28" s="79" customFormat="1" ht="15" customHeight="1" x14ac:dyDescent="0.2">
      <c r="A1083" s="46"/>
      <c r="B1083" s="47"/>
      <c r="C1083" s="48"/>
      <c r="D1083" s="48"/>
      <c r="E1083" s="58"/>
      <c r="F1083" s="49"/>
      <c r="G1083" s="94" t="str">
        <f t="shared" si="160"/>
        <v xml:space="preserve"> </v>
      </c>
      <c r="H1083" s="88" t="str">
        <f t="shared" si="161"/>
        <v xml:space="preserve"> </v>
      </c>
      <c r="I1083" s="90"/>
      <c r="J1083" s="81"/>
      <c r="K1083" s="51"/>
      <c r="L1083" s="96" t="str">
        <f t="shared" si="168"/>
        <v xml:space="preserve"> </v>
      </c>
      <c r="M1083" s="64" t="str">
        <f>IF(E1083=0," ",IF(D1083="Hayır",VLOOKUP(H1083,Katsayı!$A$1:$B$197,2),IF(D1083="Evet",VLOOKUP(H1083,Katsayı!$A$199:$B$235,2),0)))</f>
        <v xml:space="preserve"> </v>
      </c>
      <c r="N1083" s="82" t="str">
        <f t="shared" si="162"/>
        <v xml:space="preserve"> </v>
      </c>
      <c r="O1083" s="83" t="str">
        <f t="shared" si="163"/>
        <v xml:space="preserve"> </v>
      </c>
      <c r="P1083" s="83" t="str">
        <f t="shared" si="169"/>
        <v xml:space="preserve"> </v>
      </c>
      <c r="Q1083" s="83" t="str">
        <f t="shared" si="164"/>
        <v xml:space="preserve"> </v>
      </c>
      <c r="R1083" s="82" t="str">
        <f t="shared" si="165"/>
        <v xml:space="preserve"> </v>
      </c>
      <c r="S1083" s="82" t="str">
        <f t="shared" si="166"/>
        <v xml:space="preserve"> </v>
      </c>
      <c r="T1083" s="84" t="str">
        <f t="shared" si="167"/>
        <v xml:space="preserve"> </v>
      </c>
      <c r="U1083" s="77"/>
      <c r="V1083" s="78"/>
      <c r="Z1083" s="80"/>
      <c r="AA1083" s="80"/>
      <c r="AB1083" s="80"/>
    </row>
    <row r="1084" spans="1:28" s="79" customFormat="1" ht="15" customHeight="1" x14ac:dyDescent="0.2">
      <c r="A1084" s="46"/>
      <c r="B1084" s="85"/>
      <c r="C1084" s="48"/>
      <c r="D1084" s="48"/>
      <c r="E1084" s="86"/>
      <c r="F1084" s="49"/>
      <c r="G1084" s="94" t="str">
        <f t="shared" si="160"/>
        <v xml:space="preserve"> </v>
      </c>
      <c r="H1084" s="88" t="str">
        <f t="shared" si="161"/>
        <v xml:space="preserve"> </v>
      </c>
      <c r="I1084" s="90"/>
      <c r="J1084" s="87"/>
      <c r="K1084" s="51"/>
      <c r="L1084" s="96" t="str">
        <f t="shared" si="168"/>
        <v xml:space="preserve"> </v>
      </c>
      <c r="M1084" s="64" t="str">
        <f>IF(E1084=0," ",IF(D1084="Hayır",VLOOKUP(H1084,Katsayı!$A$1:$B$197,2),IF(D1084="Evet",VLOOKUP(H1084,Katsayı!$A$199:$B$235,2),0)))</f>
        <v xml:space="preserve"> </v>
      </c>
      <c r="N1084" s="82" t="str">
        <f t="shared" si="162"/>
        <v xml:space="preserve"> </v>
      </c>
      <c r="O1084" s="83" t="str">
        <f t="shared" si="163"/>
        <v xml:space="preserve"> </v>
      </c>
      <c r="P1084" s="83" t="str">
        <f t="shared" si="169"/>
        <v xml:space="preserve"> </v>
      </c>
      <c r="Q1084" s="83" t="str">
        <f t="shared" si="164"/>
        <v xml:space="preserve"> </v>
      </c>
      <c r="R1084" s="82" t="str">
        <f t="shared" si="165"/>
        <v xml:space="preserve"> </v>
      </c>
      <c r="S1084" s="82" t="str">
        <f t="shared" si="166"/>
        <v xml:space="preserve"> </v>
      </c>
      <c r="T1084" s="84" t="str">
        <f t="shared" si="167"/>
        <v xml:space="preserve"> </v>
      </c>
      <c r="U1084" s="77"/>
      <c r="V1084" s="78"/>
      <c r="Z1084" s="80"/>
      <c r="AA1084" s="80"/>
      <c r="AB1084" s="80"/>
    </row>
    <row r="1085" spans="1:28" s="79" customFormat="1" ht="15" customHeight="1" x14ac:dyDescent="0.2">
      <c r="A1085" s="46"/>
      <c r="B1085" s="85"/>
      <c r="C1085" s="48"/>
      <c r="D1085" s="48"/>
      <c r="E1085" s="86"/>
      <c r="F1085" s="49"/>
      <c r="G1085" s="94" t="str">
        <f t="shared" si="160"/>
        <v xml:space="preserve"> </v>
      </c>
      <c r="H1085" s="88" t="str">
        <f t="shared" si="161"/>
        <v xml:space="preserve"> </v>
      </c>
      <c r="I1085" s="90"/>
      <c r="J1085" s="87"/>
      <c r="K1085" s="51"/>
      <c r="L1085" s="96" t="str">
        <f t="shared" si="168"/>
        <v xml:space="preserve"> </v>
      </c>
      <c r="M1085" s="64" t="str">
        <f>IF(E1085=0," ",IF(D1085="Hayır",VLOOKUP(H1085,Katsayı!$A$1:$B$197,2),IF(D1085="Evet",VLOOKUP(H1085,Katsayı!$A$199:$B$235,2),0)))</f>
        <v xml:space="preserve"> </v>
      </c>
      <c r="N1085" s="82" t="str">
        <f t="shared" si="162"/>
        <v xml:space="preserve"> </v>
      </c>
      <c r="O1085" s="83" t="str">
        <f t="shared" si="163"/>
        <v xml:space="preserve"> </v>
      </c>
      <c r="P1085" s="83" t="str">
        <f t="shared" si="169"/>
        <v xml:space="preserve"> </v>
      </c>
      <c r="Q1085" s="83" t="str">
        <f t="shared" si="164"/>
        <v xml:space="preserve"> </v>
      </c>
      <c r="R1085" s="82" t="str">
        <f t="shared" si="165"/>
        <v xml:space="preserve"> </v>
      </c>
      <c r="S1085" s="82" t="str">
        <f t="shared" si="166"/>
        <v xml:space="preserve"> </v>
      </c>
      <c r="T1085" s="84" t="str">
        <f t="shared" si="167"/>
        <v xml:space="preserve"> </v>
      </c>
      <c r="U1085" s="77"/>
      <c r="V1085" s="78"/>
      <c r="Z1085" s="80"/>
      <c r="AA1085" s="80"/>
      <c r="AB1085" s="80"/>
    </row>
    <row r="1086" spans="1:28" s="79" customFormat="1" ht="15" customHeight="1" x14ac:dyDescent="0.2">
      <c r="A1086" s="46"/>
      <c r="B1086" s="85"/>
      <c r="C1086" s="48"/>
      <c r="D1086" s="48"/>
      <c r="E1086" s="86"/>
      <c r="F1086" s="49"/>
      <c r="G1086" s="94" t="str">
        <f t="shared" si="160"/>
        <v xml:space="preserve"> </v>
      </c>
      <c r="H1086" s="88" t="str">
        <f t="shared" si="161"/>
        <v xml:space="preserve"> </v>
      </c>
      <c r="I1086" s="90"/>
      <c r="J1086" s="87"/>
      <c r="K1086" s="51"/>
      <c r="L1086" s="96" t="str">
        <f t="shared" si="168"/>
        <v xml:space="preserve"> </v>
      </c>
      <c r="M1086" s="64" t="str">
        <f>IF(E1086=0," ",IF(D1086="Hayır",VLOOKUP(H1086,Katsayı!$A$1:$B$197,2),IF(D1086="Evet",VLOOKUP(H1086,Katsayı!$A$199:$B$235,2),0)))</f>
        <v xml:space="preserve"> </v>
      </c>
      <c r="N1086" s="82" t="str">
        <f t="shared" si="162"/>
        <v xml:space="preserve"> </v>
      </c>
      <c r="O1086" s="83" t="str">
        <f t="shared" si="163"/>
        <v xml:space="preserve"> </v>
      </c>
      <c r="P1086" s="83" t="str">
        <f t="shared" si="169"/>
        <v xml:space="preserve"> </v>
      </c>
      <c r="Q1086" s="83" t="str">
        <f t="shared" si="164"/>
        <v xml:space="preserve"> </v>
      </c>
      <c r="R1086" s="82" t="str">
        <f t="shared" si="165"/>
        <v xml:space="preserve"> </v>
      </c>
      <c r="S1086" s="82" t="str">
        <f t="shared" si="166"/>
        <v xml:space="preserve"> </v>
      </c>
      <c r="T1086" s="84" t="str">
        <f t="shared" si="167"/>
        <v xml:space="preserve"> </v>
      </c>
      <c r="U1086" s="77"/>
      <c r="V1086" s="78"/>
      <c r="Z1086" s="80"/>
      <c r="AA1086" s="80"/>
      <c r="AB1086" s="80"/>
    </row>
    <row r="1087" spans="1:28" s="79" customFormat="1" ht="15" customHeight="1" x14ac:dyDescent="0.2">
      <c r="A1087" s="46"/>
      <c r="B1087" s="85"/>
      <c r="C1087" s="48"/>
      <c r="D1087" s="48"/>
      <c r="E1087" s="86"/>
      <c r="F1087" s="49"/>
      <c r="G1087" s="94" t="str">
        <f t="shared" si="160"/>
        <v xml:space="preserve"> </v>
      </c>
      <c r="H1087" s="88" t="str">
        <f t="shared" si="161"/>
        <v xml:space="preserve"> </v>
      </c>
      <c r="I1087" s="90"/>
      <c r="J1087" s="87"/>
      <c r="K1087" s="51"/>
      <c r="L1087" s="96" t="str">
        <f t="shared" si="168"/>
        <v xml:space="preserve"> </v>
      </c>
      <c r="M1087" s="64" t="str">
        <f>IF(E1087=0," ",IF(D1087="Hayır",VLOOKUP(H1087,Katsayı!$A$1:$B$197,2),IF(D1087="Evet",VLOOKUP(H1087,Katsayı!$A$199:$B$235,2),0)))</f>
        <v xml:space="preserve"> </v>
      </c>
      <c r="N1087" s="82" t="str">
        <f t="shared" si="162"/>
        <v xml:space="preserve"> </v>
      </c>
      <c r="O1087" s="83" t="str">
        <f t="shared" si="163"/>
        <v xml:space="preserve"> </v>
      </c>
      <c r="P1087" s="83" t="str">
        <f t="shared" si="169"/>
        <v xml:space="preserve"> </v>
      </c>
      <c r="Q1087" s="83" t="str">
        <f t="shared" si="164"/>
        <v xml:space="preserve"> </v>
      </c>
      <c r="R1087" s="82" t="str">
        <f t="shared" si="165"/>
        <v xml:space="preserve"> </v>
      </c>
      <c r="S1087" s="82" t="str">
        <f t="shared" si="166"/>
        <v xml:space="preserve"> </v>
      </c>
      <c r="T1087" s="84" t="str">
        <f t="shared" si="167"/>
        <v xml:space="preserve"> </v>
      </c>
      <c r="U1087" s="77"/>
      <c r="V1087" s="78"/>
      <c r="Z1087" s="80"/>
      <c r="AA1087" s="80"/>
      <c r="AB1087" s="80"/>
    </row>
    <row r="1088" spans="1:28" s="79" customFormat="1" ht="15" customHeight="1" x14ac:dyDescent="0.2">
      <c r="A1088" s="46"/>
      <c r="B1088" s="85"/>
      <c r="C1088" s="48"/>
      <c r="D1088" s="48"/>
      <c r="E1088" s="86"/>
      <c r="F1088" s="49"/>
      <c r="G1088" s="94" t="str">
        <f t="shared" si="160"/>
        <v xml:space="preserve"> </v>
      </c>
      <c r="H1088" s="88" t="str">
        <f t="shared" si="161"/>
        <v xml:space="preserve"> </v>
      </c>
      <c r="I1088" s="90"/>
      <c r="J1088" s="87"/>
      <c r="K1088" s="51"/>
      <c r="L1088" s="96" t="str">
        <f t="shared" si="168"/>
        <v xml:space="preserve"> </v>
      </c>
      <c r="M1088" s="64" t="str">
        <f>IF(E1088=0," ",IF(D1088="Hayır",VLOOKUP(H1088,Katsayı!$A$1:$B$197,2),IF(D1088="Evet",VLOOKUP(H1088,Katsayı!$A$199:$B$235,2),0)))</f>
        <v xml:space="preserve"> </v>
      </c>
      <c r="N1088" s="82" t="str">
        <f t="shared" si="162"/>
        <v xml:space="preserve"> </v>
      </c>
      <c r="O1088" s="83" t="str">
        <f t="shared" si="163"/>
        <v xml:space="preserve"> </v>
      </c>
      <c r="P1088" s="83" t="str">
        <f t="shared" si="169"/>
        <v xml:space="preserve"> </v>
      </c>
      <c r="Q1088" s="83" t="str">
        <f t="shared" si="164"/>
        <v xml:space="preserve"> </v>
      </c>
      <c r="R1088" s="82" t="str">
        <f t="shared" si="165"/>
        <v xml:space="preserve"> </v>
      </c>
      <c r="S1088" s="82" t="str">
        <f t="shared" si="166"/>
        <v xml:space="preserve"> </v>
      </c>
      <c r="T1088" s="84" t="str">
        <f t="shared" si="167"/>
        <v xml:space="preserve"> </v>
      </c>
      <c r="U1088" s="77"/>
      <c r="V1088" s="78"/>
      <c r="Z1088" s="80"/>
      <c r="AA1088" s="80"/>
      <c r="AB1088" s="80"/>
    </row>
    <row r="1089" spans="1:28" s="79" customFormat="1" ht="15" customHeight="1" x14ac:dyDescent="0.2">
      <c r="A1089" s="46"/>
      <c r="B1089" s="85"/>
      <c r="C1089" s="48"/>
      <c r="D1089" s="48"/>
      <c r="E1089" s="86"/>
      <c r="F1089" s="49"/>
      <c r="G1089" s="94" t="str">
        <f t="shared" si="160"/>
        <v xml:space="preserve"> </v>
      </c>
      <c r="H1089" s="88" t="str">
        <f t="shared" si="161"/>
        <v xml:space="preserve"> </v>
      </c>
      <c r="I1089" s="90"/>
      <c r="J1089" s="87"/>
      <c r="K1089" s="51"/>
      <c r="L1089" s="96" t="str">
        <f t="shared" si="168"/>
        <v xml:space="preserve"> </v>
      </c>
      <c r="M1089" s="64" t="str">
        <f>IF(E1089=0," ",IF(D1089="Hayır",VLOOKUP(H1089,Katsayı!$A$1:$B$197,2),IF(D1089="Evet",VLOOKUP(H1089,Katsayı!$A$199:$B$235,2),0)))</f>
        <v xml:space="preserve"> </v>
      </c>
      <c r="N1089" s="82" t="str">
        <f t="shared" si="162"/>
        <v xml:space="preserve"> </v>
      </c>
      <c r="O1089" s="83" t="str">
        <f t="shared" si="163"/>
        <v xml:space="preserve"> </v>
      </c>
      <c r="P1089" s="83" t="str">
        <f t="shared" si="169"/>
        <v xml:space="preserve"> </v>
      </c>
      <c r="Q1089" s="83" t="str">
        <f t="shared" si="164"/>
        <v xml:space="preserve"> </v>
      </c>
      <c r="R1089" s="82" t="str">
        <f t="shared" si="165"/>
        <v xml:space="preserve"> </v>
      </c>
      <c r="S1089" s="82" t="str">
        <f t="shared" si="166"/>
        <v xml:space="preserve"> </v>
      </c>
      <c r="T1089" s="84" t="str">
        <f t="shared" si="167"/>
        <v xml:space="preserve"> </v>
      </c>
      <c r="U1089" s="77"/>
      <c r="V1089" s="78"/>
      <c r="Z1089" s="80"/>
      <c r="AA1089" s="80"/>
      <c r="AB1089" s="80"/>
    </row>
    <row r="1090" spans="1:28" s="79" customFormat="1" ht="15" customHeight="1" x14ac:dyDescent="0.2">
      <c r="A1090" s="46"/>
      <c r="B1090" s="47"/>
      <c r="C1090" s="48"/>
      <c r="D1090" s="48"/>
      <c r="E1090" s="58"/>
      <c r="F1090" s="49"/>
      <c r="G1090" s="94" t="str">
        <f t="shared" si="160"/>
        <v xml:space="preserve"> </v>
      </c>
      <c r="H1090" s="88" t="str">
        <f t="shared" si="161"/>
        <v xml:space="preserve"> </v>
      </c>
      <c r="I1090" s="90"/>
      <c r="J1090" s="81"/>
      <c r="K1090" s="51"/>
      <c r="L1090" s="96" t="str">
        <f t="shared" si="168"/>
        <v xml:space="preserve"> </v>
      </c>
      <c r="M1090" s="64" t="str">
        <f>IF(E1090=0," ",IF(D1090="Hayır",VLOOKUP(H1090,Katsayı!$A$1:$B$197,2),IF(D1090="Evet",VLOOKUP(H1090,Katsayı!$A$199:$B$235,2),0)))</f>
        <v xml:space="preserve"> </v>
      </c>
      <c r="N1090" s="82" t="str">
        <f t="shared" si="162"/>
        <v xml:space="preserve"> </v>
      </c>
      <c r="O1090" s="83" t="str">
        <f t="shared" si="163"/>
        <v xml:space="preserve"> </v>
      </c>
      <c r="P1090" s="83" t="str">
        <f t="shared" si="169"/>
        <v xml:space="preserve"> </v>
      </c>
      <c r="Q1090" s="83" t="str">
        <f t="shared" si="164"/>
        <v xml:space="preserve"> </v>
      </c>
      <c r="R1090" s="82" t="str">
        <f t="shared" si="165"/>
        <v xml:space="preserve"> </v>
      </c>
      <c r="S1090" s="82" t="str">
        <f t="shared" si="166"/>
        <v xml:space="preserve"> </v>
      </c>
      <c r="T1090" s="84" t="str">
        <f t="shared" si="167"/>
        <v xml:space="preserve"> </v>
      </c>
      <c r="U1090" s="77"/>
      <c r="V1090" s="78"/>
      <c r="Z1090" s="80"/>
      <c r="AA1090" s="80"/>
      <c r="AB1090" s="80"/>
    </row>
    <row r="1091" spans="1:28" s="79" customFormat="1" ht="15" customHeight="1" x14ac:dyDescent="0.2">
      <c r="A1091" s="46"/>
      <c r="B1091" s="47"/>
      <c r="C1091" s="48"/>
      <c r="D1091" s="48"/>
      <c r="E1091" s="58"/>
      <c r="F1091" s="49"/>
      <c r="G1091" s="94" t="str">
        <f t="shared" si="160"/>
        <v xml:space="preserve"> </v>
      </c>
      <c r="H1091" s="88" t="str">
        <f t="shared" si="161"/>
        <v xml:space="preserve"> </v>
      </c>
      <c r="I1091" s="90"/>
      <c r="J1091" s="81"/>
      <c r="K1091" s="51"/>
      <c r="L1091" s="96" t="str">
        <f t="shared" si="168"/>
        <v xml:space="preserve"> </v>
      </c>
      <c r="M1091" s="64" t="str">
        <f>IF(E1091=0," ",IF(D1091="Hayır",VLOOKUP(H1091,Katsayı!$A$1:$B$197,2),IF(D1091="Evet",VLOOKUP(H1091,Katsayı!$A$199:$B$235,2),0)))</f>
        <v xml:space="preserve"> </v>
      </c>
      <c r="N1091" s="82" t="str">
        <f t="shared" si="162"/>
        <v xml:space="preserve"> </v>
      </c>
      <c r="O1091" s="83" t="str">
        <f t="shared" si="163"/>
        <v xml:space="preserve"> </v>
      </c>
      <c r="P1091" s="83" t="str">
        <f t="shared" si="169"/>
        <v xml:space="preserve"> </v>
      </c>
      <c r="Q1091" s="83" t="str">
        <f t="shared" si="164"/>
        <v xml:space="preserve"> </v>
      </c>
      <c r="R1091" s="82" t="str">
        <f t="shared" si="165"/>
        <v xml:space="preserve"> </v>
      </c>
      <c r="S1091" s="82" t="str">
        <f t="shared" si="166"/>
        <v xml:space="preserve"> </v>
      </c>
      <c r="T1091" s="84" t="str">
        <f t="shared" si="167"/>
        <v xml:space="preserve"> </v>
      </c>
      <c r="U1091" s="77"/>
      <c r="V1091" s="78"/>
      <c r="Z1091" s="80"/>
      <c r="AA1091" s="80"/>
      <c r="AB1091" s="80"/>
    </row>
    <row r="1092" spans="1:28" s="79" customFormat="1" ht="15" customHeight="1" x14ac:dyDescent="0.2">
      <c r="A1092" s="46"/>
      <c r="B1092" s="47"/>
      <c r="C1092" s="48"/>
      <c r="D1092" s="48"/>
      <c r="E1092" s="58"/>
      <c r="F1092" s="49"/>
      <c r="G1092" s="94" t="str">
        <f t="shared" si="160"/>
        <v xml:space="preserve"> </v>
      </c>
      <c r="H1092" s="88" t="str">
        <f t="shared" si="161"/>
        <v xml:space="preserve"> </v>
      </c>
      <c r="I1092" s="90"/>
      <c r="J1092" s="81"/>
      <c r="K1092" s="51"/>
      <c r="L1092" s="96" t="str">
        <f t="shared" si="168"/>
        <v xml:space="preserve"> </v>
      </c>
      <c r="M1092" s="64" t="str">
        <f>IF(E1092=0," ",IF(D1092="Hayır",VLOOKUP(H1092,Katsayı!$A$1:$B$197,2),IF(D1092="Evet",VLOOKUP(H1092,Katsayı!$A$199:$B$235,2),0)))</f>
        <v xml:space="preserve"> </v>
      </c>
      <c r="N1092" s="82" t="str">
        <f t="shared" si="162"/>
        <v xml:space="preserve"> </v>
      </c>
      <c r="O1092" s="83" t="str">
        <f t="shared" si="163"/>
        <v xml:space="preserve"> </v>
      </c>
      <c r="P1092" s="83" t="str">
        <f t="shared" si="169"/>
        <v xml:space="preserve"> </v>
      </c>
      <c r="Q1092" s="83" t="str">
        <f t="shared" si="164"/>
        <v xml:space="preserve"> </v>
      </c>
      <c r="R1092" s="82" t="str">
        <f t="shared" si="165"/>
        <v xml:space="preserve"> </v>
      </c>
      <c r="S1092" s="82" t="str">
        <f t="shared" si="166"/>
        <v xml:space="preserve"> </v>
      </c>
      <c r="T1092" s="84" t="str">
        <f t="shared" si="167"/>
        <v xml:space="preserve"> </v>
      </c>
      <c r="U1092" s="77"/>
      <c r="V1092" s="78"/>
      <c r="Z1092" s="80"/>
      <c r="AA1092" s="80"/>
      <c r="AB1092" s="80"/>
    </row>
    <row r="1093" spans="1:28" s="79" customFormat="1" ht="15" customHeight="1" x14ac:dyDescent="0.2">
      <c r="A1093" s="46"/>
      <c r="B1093" s="47"/>
      <c r="C1093" s="48"/>
      <c r="D1093" s="48"/>
      <c r="E1093" s="58"/>
      <c r="F1093" s="49"/>
      <c r="G1093" s="94" t="str">
        <f t="shared" si="160"/>
        <v xml:space="preserve"> </v>
      </c>
      <c r="H1093" s="88" t="str">
        <f t="shared" si="161"/>
        <v xml:space="preserve"> </v>
      </c>
      <c r="I1093" s="90"/>
      <c r="J1093" s="81"/>
      <c r="K1093" s="51"/>
      <c r="L1093" s="96" t="str">
        <f t="shared" si="168"/>
        <v xml:space="preserve"> </v>
      </c>
      <c r="M1093" s="64" t="str">
        <f>IF(E1093=0," ",IF(D1093="Hayır",VLOOKUP(H1093,Katsayı!$A$1:$B$197,2),IF(D1093="Evet",VLOOKUP(H1093,Katsayı!$A$199:$B$235,2),0)))</f>
        <v xml:space="preserve"> </v>
      </c>
      <c r="N1093" s="82" t="str">
        <f t="shared" si="162"/>
        <v xml:space="preserve"> </v>
      </c>
      <c r="O1093" s="83" t="str">
        <f t="shared" si="163"/>
        <v xml:space="preserve"> </v>
      </c>
      <c r="P1093" s="83" t="str">
        <f t="shared" si="169"/>
        <v xml:space="preserve"> </v>
      </c>
      <c r="Q1093" s="83" t="str">
        <f t="shared" si="164"/>
        <v xml:space="preserve"> </v>
      </c>
      <c r="R1093" s="82" t="str">
        <f t="shared" si="165"/>
        <v xml:space="preserve"> </v>
      </c>
      <c r="S1093" s="82" t="str">
        <f t="shared" si="166"/>
        <v xml:space="preserve"> </v>
      </c>
      <c r="T1093" s="84" t="str">
        <f t="shared" si="167"/>
        <v xml:space="preserve"> </v>
      </c>
      <c r="U1093" s="77"/>
      <c r="V1093" s="78"/>
      <c r="Z1093" s="80"/>
      <c r="AA1093" s="80"/>
      <c r="AB1093" s="80"/>
    </row>
    <row r="1094" spans="1:28" s="79" customFormat="1" ht="15" customHeight="1" x14ac:dyDescent="0.2">
      <c r="A1094" s="46"/>
      <c r="B1094" s="47"/>
      <c r="C1094" s="48"/>
      <c r="D1094" s="48"/>
      <c r="E1094" s="58"/>
      <c r="F1094" s="49"/>
      <c r="G1094" s="94" t="str">
        <f t="shared" si="160"/>
        <v xml:space="preserve"> </v>
      </c>
      <c r="H1094" s="88" t="str">
        <f t="shared" si="161"/>
        <v xml:space="preserve"> </v>
      </c>
      <c r="I1094" s="90"/>
      <c r="J1094" s="81"/>
      <c r="K1094" s="51"/>
      <c r="L1094" s="96" t="str">
        <f t="shared" si="168"/>
        <v xml:space="preserve"> </v>
      </c>
      <c r="M1094" s="64" t="str">
        <f>IF(E1094=0," ",IF(D1094="Hayır",VLOOKUP(H1094,Katsayı!$A$1:$B$197,2),IF(D1094="Evet",VLOOKUP(H1094,Katsayı!$A$199:$B$235,2),0)))</f>
        <v xml:space="preserve"> </v>
      </c>
      <c r="N1094" s="82" t="str">
        <f t="shared" si="162"/>
        <v xml:space="preserve"> </v>
      </c>
      <c r="O1094" s="83" t="str">
        <f t="shared" si="163"/>
        <v xml:space="preserve"> </v>
      </c>
      <c r="P1094" s="83" t="str">
        <f t="shared" si="169"/>
        <v xml:space="preserve"> </v>
      </c>
      <c r="Q1094" s="83" t="str">
        <f t="shared" si="164"/>
        <v xml:space="preserve"> </v>
      </c>
      <c r="R1094" s="82" t="str">
        <f t="shared" si="165"/>
        <v xml:space="preserve"> </v>
      </c>
      <c r="S1094" s="82" t="str">
        <f t="shared" si="166"/>
        <v xml:space="preserve"> </v>
      </c>
      <c r="T1094" s="84" t="str">
        <f t="shared" si="167"/>
        <v xml:space="preserve"> </v>
      </c>
      <c r="U1094" s="77"/>
      <c r="V1094" s="78"/>
      <c r="Z1094" s="80"/>
      <c r="AA1094" s="80"/>
      <c r="AB1094" s="80"/>
    </row>
    <row r="1095" spans="1:28" s="79" customFormat="1" ht="15" customHeight="1" x14ac:dyDescent="0.2">
      <c r="A1095" s="46"/>
      <c r="B1095" s="47"/>
      <c r="C1095" s="48"/>
      <c r="D1095" s="48"/>
      <c r="E1095" s="58"/>
      <c r="F1095" s="49"/>
      <c r="G1095" s="94" t="str">
        <f t="shared" ref="G1095:G1100" si="170">IF(E1095&gt;0,IF(AND(MONTH(E1095)=1,DAY(E1095)&gt;=27),E1095+28,IF(AND(MONTH(E1095)=1,DAY(E1095)=1),E1095+31,IF(AND(MONTH(E1095)=3,DAY(E1095)=1),E1095+31,IF(AND(MONTH(E1095)=5,DAY(E1095)=1),E1095+31,IF(AND(MONTH(E1095)=7,DAY(E1095)=1),E1095+31,IF(AND(MONTH(E1095)=8,DAY(E1095)=1),E1095+31,IF(AND(MONTH(E1095)=10,DAY(E1095)=1),E1095+31,IF(AND(MONTH(E1095)=12,DAY(E1095)=1),E1095+31,IF(DAY(E1095)=31,E1095+30,E1095+31)))))))))," ")</f>
        <v xml:space="preserve"> </v>
      </c>
      <c r="H1095" s="88" t="str">
        <f t="shared" ref="H1095:H1100" si="171">IF(E1095&gt;0,IF(D1095="Evet",43221,IF(E1095&lt;=38352,38352+30,IF(E1095&gt;44316,44346,G1095)))," ")</f>
        <v xml:space="preserve"> </v>
      </c>
      <c r="I1095" s="90"/>
      <c r="J1095" s="81"/>
      <c r="K1095" s="51"/>
      <c r="L1095" s="96" t="str">
        <f t="shared" si="168"/>
        <v xml:space="preserve"> </v>
      </c>
      <c r="M1095" s="64" t="str">
        <f>IF(E1095=0," ",IF(D1095="Hayır",VLOOKUP(H1095,Katsayı!$A$1:$B$197,2),IF(D1095="Evet",VLOOKUP(H1095,Katsayı!$A$199:$B$235,2),0)))</f>
        <v xml:space="preserve"> </v>
      </c>
      <c r="N1095" s="82" t="str">
        <f t="shared" ref="N1095:N1158" si="172">IF(E1095=0," ",J1095*M1095)</f>
        <v xml:space="preserve"> </v>
      </c>
      <c r="O1095" s="83" t="str">
        <f t="shared" ref="O1095:O1158" si="173">IF(J1095&lt;=0," ",IF(N1095&lt;=0," ",K1095*M1095))</f>
        <v xml:space="preserve"> </v>
      </c>
      <c r="P1095" s="83" t="str">
        <f t="shared" si="169"/>
        <v xml:space="preserve"> </v>
      </c>
      <c r="Q1095" s="83" t="str">
        <f t="shared" ref="Q1095:Q1100" si="174">IF(E1095=0," ",N1095-J1095)</f>
        <v xml:space="preserve"> </v>
      </c>
      <c r="R1095" s="82" t="str">
        <f t="shared" ref="R1095:R1100" si="175">IF(K1095=0," ",O1095-K1095)</f>
        <v xml:space="preserve"> </v>
      </c>
      <c r="S1095" s="82" t="str">
        <f t="shared" ref="S1095:S1158" si="176">IF(J1095&lt;=0," ",IF(R1095=" ",Q1095,Q1095-R1095))</f>
        <v xml:space="preserve"> </v>
      </c>
      <c r="T1095" s="84" t="str">
        <f t="shared" ref="T1095:T1158" si="177">IF(J1095&gt;0,S1095*0.02," ")</f>
        <v xml:space="preserve"> </v>
      </c>
      <c r="U1095" s="77"/>
      <c r="V1095" s="78"/>
      <c r="Z1095" s="80"/>
      <c r="AA1095" s="80"/>
      <c r="AB1095" s="80"/>
    </row>
    <row r="1096" spans="1:28" s="79" customFormat="1" ht="15" customHeight="1" x14ac:dyDescent="0.2">
      <c r="A1096" s="46"/>
      <c r="B1096" s="47"/>
      <c r="C1096" s="48"/>
      <c r="D1096" s="48"/>
      <c r="E1096" s="58"/>
      <c r="F1096" s="50"/>
      <c r="G1096" s="94" t="str">
        <f t="shared" si="170"/>
        <v xml:space="preserve"> </v>
      </c>
      <c r="H1096" s="88" t="str">
        <f t="shared" si="171"/>
        <v xml:space="preserve"> </v>
      </c>
      <c r="I1096" s="90"/>
      <c r="J1096" s="81"/>
      <c r="K1096" s="51"/>
      <c r="L1096" s="96" t="str">
        <f t="shared" si="168"/>
        <v xml:space="preserve"> </v>
      </c>
      <c r="M1096" s="64" t="str">
        <f>IF(E1096=0," ",IF(D1096="Hayır",VLOOKUP(H1096,Katsayı!$A$1:$B$197,2),IF(D1096="Evet",VLOOKUP(H1096,Katsayı!$A$199:$B$235,2),0)))</f>
        <v xml:space="preserve"> </v>
      </c>
      <c r="N1096" s="82" t="str">
        <f t="shared" si="172"/>
        <v xml:space="preserve"> </v>
      </c>
      <c r="O1096" s="83" t="str">
        <f t="shared" si="173"/>
        <v xml:space="preserve"> </v>
      </c>
      <c r="P1096" s="83" t="str">
        <f t="shared" si="169"/>
        <v xml:space="preserve"> </v>
      </c>
      <c r="Q1096" s="83" t="str">
        <f t="shared" si="174"/>
        <v xml:space="preserve"> </v>
      </c>
      <c r="R1096" s="82" t="str">
        <f t="shared" si="175"/>
        <v xml:space="preserve"> </v>
      </c>
      <c r="S1096" s="82" t="str">
        <f t="shared" si="176"/>
        <v xml:space="preserve"> </v>
      </c>
      <c r="T1096" s="84" t="str">
        <f t="shared" si="177"/>
        <v xml:space="preserve"> </v>
      </c>
      <c r="U1096" s="77"/>
      <c r="V1096" s="78"/>
      <c r="Z1096" s="80"/>
      <c r="AA1096" s="80"/>
      <c r="AB1096" s="80"/>
    </row>
    <row r="1097" spans="1:28" s="79" customFormat="1" ht="15" customHeight="1" x14ac:dyDescent="0.2">
      <c r="A1097" s="46"/>
      <c r="B1097" s="47"/>
      <c r="C1097" s="48"/>
      <c r="D1097" s="48"/>
      <c r="E1097" s="58"/>
      <c r="F1097" s="50"/>
      <c r="G1097" s="94" t="str">
        <f t="shared" si="170"/>
        <v xml:space="preserve"> </v>
      </c>
      <c r="H1097" s="88" t="str">
        <f t="shared" si="171"/>
        <v xml:space="preserve"> </v>
      </c>
      <c r="I1097" s="90"/>
      <c r="J1097" s="81"/>
      <c r="K1097" s="51"/>
      <c r="L1097" s="96" t="str">
        <f t="shared" ref="L1097:L1100" si="178">IF(J1097&gt;0,J1097-K1097," ")</f>
        <v xml:space="preserve"> </v>
      </c>
      <c r="M1097" s="64" t="str">
        <f>IF(E1097=0," ",IF(D1097="Hayır",VLOOKUP(H1097,Katsayı!$A$1:$B$197,2),IF(D1097="Evet",VLOOKUP(H1097,Katsayı!$A$199:$B$235,2),0)))</f>
        <v xml:space="preserve"> </v>
      </c>
      <c r="N1097" s="82" t="str">
        <f t="shared" si="172"/>
        <v xml:space="preserve"> </v>
      </c>
      <c r="O1097" s="83" t="str">
        <f t="shared" si="173"/>
        <v xml:space="preserve"> </v>
      </c>
      <c r="P1097" s="83" t="str">
        <f t="shared" ref="P1097:P1100" si="179">IF(J1097&gt;0,N1097-O1097," ")</f>
        <v xml:space="preserve"> </v>
      </c>
      <c r="Q1097" s="83" t="str">
        <f t="shared" si="174"/>
        <v xml:space="preserve"> </v>
      </c>
      <c r="R1097" s="82" t="str">
        <f t="shared" si="175"/>
        <v xml:space="preserve"> </v>
      </c>
      <c r="S1097" s="82" t="str">
        <f t="shared" si="176"/>
        <v xml:space="preserve"> </v>
      </c>
      <c r="T1097" s="84" t="str">
        <f t="shared" si="177"/>
        <v xml:space="preserve"> </v>
      </c>
      <c r="U1097" s="77"/>
      <c r="V1097" s="78"/>
      <c r="Z1097" s="80"/>
      <c r="AA1097" s="80"/>
      <c r="AB1097" s="80"/>
    </row>
    <row r="1098" spans="1:28" s="79" customFormat="1" ht="15" customHeight="1" x14ac:dyDescent="0.2">
      <c r="A1098" s="46"/>
      <c r="B1098" s="47"/>
      <c r="C1098" s="48"/>
      <c r="D1098" s="48"/>
      <c r="E1098" s="58"/>
      <c r="F1098" s="50"/>
      <c r="G1098" s="94" t="str">
        <f t="shared" si="170"/>
        <v xml:space="preserve"> </v>
      </c>
      <c r="H1098" s="88" t="str">
        <f t="shared" si="171"/>
        <v xml:space="preserve"> </v>
      </c>
      <c r="I1098" s="90"/>
      <c r="J1098" s="81"/>
      <c r="K1098" s="51"/>
      <c r="L1098" s="96" t="str">
        <f t="shared" si="178"/>
        <v xml:space="preserve"> </v>
      </c>
      <c r="M1098" s="64" t="str">
        <f>IF(E1098=0," ",IF(D1098="Hayır",VLOOKUP(H1098,Katsayı!$A$1:$B$197,2),IF(D1098="Evet",VLOOKUP(H1098,Katsayı!$A$199:$B$235,2),0)))</f>
        <v xml:space="preserve"> </v>
      </c>
      <c r="N1098" s="82" t="str">
        <f t="shared" si="172"/>
        <v xml:space="preserve"> </v>
      </c>
      <c r="O1098" s="83" t="str">
        <f t="shared" si="173"/>
        <v xml:space="preserve"> </v>
      </c>
      <c r="P1098" s="83" t="str">
        <f t="shared" si="179"/>
        <v xml:space="preserve"> </v>
      </c>
      <c r="Q1098" s="83" t="str">
        <f t="shared" si="174"/>
        <v xml:space="preserve"> </v>
      </c>
      <c r="R1098" s="82" t="str">
        <f t="shared" si="175"/>
        <v xml:space="preserve"> </v>
      </c>
      <c r="S1098" s="82" t="str">
        <f t="shared" si="176"/>
        <v xml:space="preserve"> </v>
      </c>
      <c r="T1098" s="84" t="str">
        <f t="shared" si="177"/>
        <v xml:space="preserve"> </v>
      </c>
      <c r="U1098" s="77"/>
      <c r="V1098" s="78"/>
      <c r="Z1098" s="80"/>
      <c r="AA1098" s="80"/>
      <c r="AB1098" s="80"/>
    </row>
    <row r="1099" spans="1:28" s="79" customFormat="1" ht="15" customHeight="1" x14ac:dyDescent="0.2">
      <c r="A1099" s="46"/>
      <c r="B1099" s="47"/>
      <c r="C1099" s="48"/>
      <c r="D1099" s="48"/>
      <c r="E1099" s="58"/>
      <c r="F1099" s="50"/>
      <c r="G1099" s="94" t="str">
        <f t="shared" si="170"/>
        <v xml:space="preserve"> </v>
      </c>
      <c r="H1099" s="88" t="str">
        <f t="shared" si="171"/>
        <v xml:space="preserve"> </v>
      </c>
      <c r="I1099" s="90"/>
      <c r="J1099" s="81"/>
      <c r="K1099" s="51"/>
      <c r="L1099" s="96" t="str">
        <f t="shared" si="178"/>
        <v xml:space="preserve"> </v>
      </c>
      <c r="M1099" s="64" t="str">
        <f>IF(E1099=0," ",IF(D1099="Hayır",VLOOKUP(H1099,Katsayı!$A$1:$B$197,2),IF(D1099="Evet",VLOOKUP(H1099,Katsayı!$A$199:$B$235,2),0)))</f>
        <v xml:space="preserve"> </v>
      </c>
      <c r="N1099" s="82" t="str">
        <f t="shared" si="172"/>
        <v xml:space="preserve"> </v>
      </c>
      <c r="O1099" s="83" t="str">
        <f t="shared" si="173"/>
        <v xml:space="preserve"> </v>
      </c>
      <c r="P1099" s="83" t="str">
        <f t="shared" si="179"/>
        <v xml:space="preserve"> </v>
      </c>
      <c r="Q1099" s="83" t="str">
        <f t="shared" si="174"/>
        <v xml:space="preserve"> </v>
      </c>
      <c r="R1099" s="82" t="str">
        <f t="shared" si="175"/>
        <v xml:space="preserve"> </v>
      </c>
      <c r="S1099" s="82" t="str">
        <f t="shared" si="176"/>
        <v xml:space="preserve"> </v>
      </c>
      <c r="T1099" s="84" t="str">
        <f t="shared" si="177"/>
        <v xml:space="preserve"> </v>
      </c>
      <c r="U1099" s="77"/>
      <c r="V1099" s="78"/>
      <c r="Z1099" s="80"/>
      <c r="AA1099" s="80"/>
      <c r="AB1099" s="80"/>
    </row>
    <row r="1100" spans="1:28" s="79" customFormat="1" ht="15" customHeight="1" x14ac:dyDescent="0.2">
      <c r="A1100" s="46"/>
      <c r="B1100" s="47"/>
      <c r="C1100" s="48"/>
      <c r="D1100" s="48"/>
      <c r="E1100" s="58"/>
      <c r="F1100" s="50"/>
      <c r="G1100" s="94" t="str">
        <f t="shared" si="170"/>
        <v xml:space="preserve"> </v>
      </c>
      <c r="H1100" s="88" t="str">
        <f t="shared" si="171"/>
        <v xml:space="preserve"> </v>
      </c>
      <c r="I1100" s="90"/>
      <c r="J1100" s="81"/>
      <c r="K1100" s="51"/>
      <c r="L1100" s="96" t="str">
        <f t="shared" si="178"/>
        <v xml:space="preserve"> </v>
      </c>
      <c r="M1100" s="64" t="str">
        <f>IF(E1100=0," ",IF(D1100="Hayır",VLOOKUP(H1100,Katsayı!$A$1:$B$197,2),IF(D1100="Evet",VLOOKUP(H1100,Katsayı!$A$199:$B$235,2),0)))</f>
        <v xml:space="preserve"> </v>
      </c>
      <c r="N1100" s="82" t="str">
        <f t="shared" si="172"/>
        <v xml:space="preserve"> </v>
      </c>
      <c r="O1100" s="83" t="str">
        <f t="shared" si="173"/>
        <v xml:space="preserve"> </v>
      </c>
      <c r="P1100" s="83" t="str">
        <f t="shared" si="179"/>
        <v xml:space="preserve"> </v>
      </c>
      <c r="Q1100" s="83" t="str">
        <f t="shared" si="174"/>
        <v xml:space="preserve"> </v>
      </c>
      <c r="R1100" s="82" t="str">
        <f t="shared" si="175"/>
        <v xml:space="preserve"> </v>
      </c>
      <c r="S1100" s="82" t="str">
        <f t="shared" si="176"/>
        <v xml:space="preserve"> </v>
      </c>
      <c r="T1100" s="84" t="str">
        <f t="shared" si="177"/>
        <v xml:space="preserve"> </v>
      </c>
      <c r="U1100" s="77"/>
      <c r="V1100" s="78"/>
      <c r="Z1100" s="80"/>
      <c r="AA1100" s="80"/>
      <c r="AB1100" s="80"/>
    </row>
    <row r="1101" spans="1:28" ht="15" customHeight="1" x14ac:dyDescent="0.2">
      <c r="A1101" s="98" t="s">
        <v>0</v>
      </c>
      <c r="B1101" s="98"/>
      <c r="C1101" s="98"/>
      <c r="D1101" s="98"/>
      <c r="E1101" s="98"/>
      <c r="F1101" s="52"/>
      <c r="G1101" s="52"/>
      <c r="H1101" s="52"/>
      <c r="I1101" s="62"/>
      <c r="J1101" s="52">
        <f>SUM(J7:J1100)</f>
        <v>0</v>
      </c>
      <c r="K1101" s="52">
        <f>SUM(K7:K1100)</f>
        <v>0</v>
      </c>
      <c r="L1101" s="52">
        <f>SUM(L7:L1100)</f>
        <v>0</v>
      </c>
      <c r="M1101" s="53"/>
      <c r="N1101" s="52">
        <f t="shared" ref="N1101:T1101" si="180">SUM(N7:N1100)</f>
        <v>0</v>
      </c>
      <c r="O1101" s="52">
        <f t="shared" si="180"/>
        <v>0</v>
      </c>
      <c r="P1101" s="52">
        <f t="shared" si="180"/>
        <v>0</v>
      </c>
      <c r="Q1101" s="52">
        <f t="shared" si="180"/>
        <v>0</v>
      </c>
      <c r="R1101" s="52">
        <f t="shared" si="180"/>
        <v>0</v>
      </c>
      <c r="S1101" s="52">
        <f t="shared" si="180"/>
        <v>0</v>
      </c>
      <c r="T1101" s="52">
        <f t="shared" si="180"/>
        <v>0</v>
      </c>
    </row>
    <row r="1103" spans="1:28" x14ac:dyDescent="0.2">
      <c r="N1103" s="9"/>
      <c r="R1103" s="54"/>
      <c r="S1103" s="55"/>
      <c r="T1103" s="55"/>
    </row>
  </sheetData>
  <autoFilter ref="A6:S1101" xr:uid="{59375B74-4A99-4B1D-938D-A74557654BB9}"/>
  <mergeCells count="4">
    <mergeCell ref="A1101:E1101"/>
    <mergeCell ref="J5:L5"/>
    <mergeCell ref="N5:P5"/>
    <mergeCell ref="Q5:S5"/>
  </mergeCells>
  <phoneticPr fontId="5" type="noConversion"/>
  <conditionalFormatting sqref="F817 B818 B766:B816 F736 B737 B685:B735 F656 B605:B655 F575 B576 B524:B574 F494 B495 B443:B493 F413 B414 F332 B333 B281:B331 F251 B252 B200:B250 F170 B171 B119:B169 F89 B90 B38:B88 B7:F7 B362:B412 E737:F816 E657:F735 E576:F655 E495:F574 E414:F493 E333:F412 E252:F331 E171:F250 D9:F9 B9 F8 E90:F169 B1090:B1100 E1061:F1100 C157:D1100 B1061 B1009:B1059 F979 B980 B928:B978 F898 B899 B847:B897 E980:F1059 E899:F978 E818:F897 D15:D156 E15:F88 F10:G14 G7:G1100">
    <cfRule type="expression" dxfId="359" priority="520" stopIfTrue="1">
      <formula>$J7="İ"</formula>
    </cfRule>
    <cfRule type="expression" dxfId="358" priority="521" stopIfTrue="1">
      <formula>$J7="Y"</formula>
    </cfRule>
    <cfRule type="expression" dxfId="357" priority="522" stopIfTrue="1">
      <formula>$J7="X"</formula>
    </cfRule>
  </conditionalFormatting>
  <conditionalFormatting sqref="J7:L7 J9:K9 I9:I819 A7:A1100 I8:J8 N7:S1100">
    <cfRule type="expression" dxfId="356" priority="523" stopIfTrue="1">
      <formula>#REF!="İ"</formula>
    </cfRule>
    <cfRule type="expression" dxfId="355" priority="524" stopIfTrue="1">
      <formula>#REF!="Y"</formula>
    </cfRule>
    <cfRule type="expression" dxfId="354" priority="525" stopIfTrue="1">
      <formula>#REF!="X"</formula>
    </cfRule>
  </conditionalFormatting>
  <conditionalFormatting sqref="E7 I7:I819">
    <cfRule type="expression" dxfId="353" priority="517" stopIfTrue="1">
      <formula>#REF!="İ"</formula>
    </cfRule>
    <cfRule type="expression" dxfId="352" priority="518" stopIfTrue="1">
      <formula>#REF!="Y"</formula>
    </cfRule>
    <cfRule type="expression" dxfId="351" priority="519" stopIfTrue="1">
      <formula>#REF!="X"</formula>
    </cfRule>
  </conditionalFormatting>
  <conditionalFormatting sqref="I8:I819">
    <cfRule type="expression" dxfId="350" priority="505" stopIfTrue="1">
      <formula>#REF!="İ"</formula>
    </cfRule>
    <cfRule type="expression" dxfId="349" priority="506" stopIfTrue="1">
      <formula>#REF!="Y"</formula>
    </cfRule>
    <cfRule type="expression" dxfId="348" priority="507" stopIfTrue="1">
      <formula>#REF!="X"</formula>
    </cfRule>
  </conditionalFormatting>
  <conditionalFormatting sqref="B819">
    <cfRule type="expression" dxfId="347" priority="385" stopIfTrue="1">
      <formula>$J819="İ"</formula>
    </cfRule>
    <cfRule type="expression" dxfId="346" priority="386" stopIfTrue="1">
      <formula>$J819="Y"</formula>
    </cfRule>
    <cfRule type="expression" dxfId="345" priority="387" stopIfTrue="1">
      <formula>$J819="X"</formula>
    </cfRule>
  </conditionalFormatting>
  <conditionalFormatting sqref="J819:K819">
    <cfRule type="expression" dxfId="344" priority="388" stopIfTrue="1">
      <formula>#REF!="İ"</formula>
    </cfRule>
    <cfRule type="expression" dxfId="343" priority="389" stopIfTrue="1">
      <formula>#REF!="Y"</formula>
    </cfRule>
    <cfRule type="expression" dxfId="342" priority="390" stopIfTrue="1">
      <formula>#REF!="X"</formula>
    </cfRule>
  </conditionalFormatting>
  <conditionalFormatting sqref="B817">
    <cfRule type="expression" dxfId="341" priority="376" stopIfTrue="1">
      <formula>$J817="İ"</formula>
    </cfRule>
    <cfRule type="expression" dxfId="340" priority="377" stopIfTrue="1">
      <formula>$J817="Y"</formula>
    </cfRule>
    <cfRule type="expression" dxfId="339" priority="378" stopIfTrue="1">
      <formula>$J817="X"</formula>
    </cfRule>
  </conditionalFormatting>
  <conditionalFormatting sqref="J817:K818 J766:K780">
    <cfRule type="expression" dxfId="338" priority="379" stopIfTrue="1">
      <formula>#REF!="İ"</formula>
    </cfRule>
    <cfRule type="expression" dxfId="337" priority="380" stopIfTrue="1">
      <formula>#REF!="Y"</formula>
    </cfRule>
    <cfRule type="expression" dxfId="336" priority="381" stopIfTrue="1">
      <formula>#REF!="X"</formula>
    </cfRule>
  </conditionalFormatting>
  <conditionalFormatting sqref="J779:K816">
    <cfRule type="expression" dxfId="335" priority="373" stopIfTrue="1">
      <formula>#REF!="İ"</formula>
    </cfRule>
    <cfRule type="expression" dxfId="334" priority="374" stopIfTrue="1">
      <formula>#REF!="Y"</formula>
    </cfRule>
    <cfRule type="expression" dxfId="333" priority="375" stopIfTrue="1">
      <formula>#REF!="X"</formula>
    </cfRule>
  </conditionalFormatting>
  <conditionalFormatting sqref="E817">
    <cfRule type="expression" dxfId="332" priority="370" stopIfTrue="1">
      <formula>$J817="İ"</formula>
    </cfRule>
    <cfRule type="expression" dxfId="331" priority="371" stopIfTrue="1">
      <formula>$J817="Y"</formula>
    </cfRule>
    <cfRule type="expression" dxfId="330" priority="372" stopIfTrue="1">
      <formula>$J817="X"</formula>
    </cfRule>
  </conditionalFormatting>
  <conditionalFormatting sqref="B738:B765">
    <cfRule type="expression" dxfId="329" priority="364" stopIfTrue="1">
      <formula>$J738="İ"</formula>
    </cfRule>
    <cfRule type="expression" dxfId="328" priority="365" stopIfTrue="1">
      <formula>$J738="Y"</formula>
    </cfRule>
    <cfRule type="expression" dxfId="327" priority="366" stopIfTrue="1">
      <formula>$J738="X"</formula>
    </cfRule>
  </conditionalFormatting>
  <conditionalFormatting sqref="J738:K752">
    <cfRule type="expression" dxfId="326" priority="367" stopIfTrue="1">
      <formula>#REF!="İ"</formula>
    </cfRule>
    <cfRule type="expression" dxfId="325" priority="368" stopIfTrue="1">
      <formula>#REF!="Y"</formula>
    </cfRule>
    <cfRule type="expression" dxfId="324" priority="369" stopIfTrue="1">
      <formula>#REF!="X"</formula>
    </cfRule>
  </conditionalFormatting>
  <conditionalFormatting sqref="J751:K765">
    <cfRule type="expression" dxfId="323" priority="361" stopIfTrue="1">
      <formula>#REF!="İ"</formula>
    </cfRule>
    <cfRule type="expression" dxfId="322" priority="362" stopIfTrue="1">
      <formula>#REF!="Y"</formula>
    </cfRule>
    <cfRule type="expression" dxfId="321" priority="363" stopIfTrue="1">
      <formula>#REF!="X"</formula>
    </cfRule>
  </conditionalFormatting>
  <conditionalFormatting sqref="B736">
    <cfRule type="expression" dxfId="320" priority="355" stopIfTrue="1">
      <formula>$J736="İ"</formula>
    </cfRule>
    <cfRule type="expression" dxfId="319" priority="356" stopIfTrue="1">
      <formula>$J736="Y"</formula>
    </cfRule>
    <cfRule type="expression" dxfId="318" priority="357" stopIfTrue="1">
      <formula>$J736="X"</formula>
    </cfRule>
  </conditionalFormatting>
  <conditionalFormatting sqref="J736:K737 J685:K699">
    <cfRule type="expression" dxfId="317" priority="358" stopIfTrue="1">
      <formula>#REF!="İ"</formula>
    </cfRule>
    <cfRule type="expression" dxfId="316" priority="359" stopIfTrue="1">
      <formula>#REF!="Y"</formula>
    </cfRule>
    <cfRule type="expression" dxfId="315" priority="360" stopIfTrue="1">
      <formula>#REF!="X"</formula>
    </cfRule>
  </conditionalFormatting>
  <conditionalFormatting sqref="J698:K735">
    <cfRule type="expression" dxfId="314" priority="352" stopIfTrue="1">
      <formula>#REF!="İ"</formula>
    </cfRule>
    <cfRule type="expression" dxfId="313" priority="353" stopIfTrue="1">
      <formula>#REF!="Y"</formula>
    </cfRule>
    <cfRule type="expression" dxfId="312" priority="354" stopIfTrue="1">
      <formula>#REF!="X"</formula>
    </cfRule>
  </conditionalFormatting>
  <conditionalFormatting sqref="E736">
    <cfRule type="expression" dxfId="311" priority="349" stopIfTrue="1">
      <formula>$J736="İ"</formula>
    </cfRule>
    <cfRule type="expression" dxfId="310" priority="350" stopIfTrue="1">
      <formula>$J736="Y"</formula>
    </cfRule>
    <cfRule type="expression" dxfId="309" priority="351" stopIfTrue="1">
      <formula>$J736="X"</formula>
    </cfRule>
  </conditionalFormatting>
  <conditionalFormatting sqref="B657:B684">
    <cfRule type="expression" dxfId="308" priority="343" stopIfTrue="1">
      <formula>$J657="İ"</formula>
    </cfRule>
    <cfRule type="expression" dxfId="307" priority="344" stopIfTrue="1">
      <formula>$J657="Y"</formula>
    </cfRule>
    <cfRule type="expression" dxfId="306" priority="345" stopIfTrue="1">
      <formula>$J657="X"</formula>
    </cfRule>
  </conditionalFormatting>
  <conditionalFormatting sqref="J657:K671">
    <cfRule type="expression" dxfId="305" priority="346" stopIfTrue="1">
      <formula>#REF!="İ"</formula>
    </cfRule>
    <cfRule type="expression" dxfId="304" priority="347" stopIfTrue="1">
      <formula>#REF!="Y"</formula>
    </cfRule>
    <cfRule type="expression" dxfId="303" priority="348" stopIfTrue="1">
      <formula>#REF!="X"</formula>
    </cfRule>
  </conditionalFormatting>
  <conditionalFormatting sqref="J670:K684">
    <cfRule type="expression" dxfId="302" priority="340" stopIfTrue="1">
      <formula>#REF!="İ"</formula>
    </cfRule>
    <cfRule type="expression" dxfId="301" priority="341" stopIfTrue="1">
      <formula>#REF!="Y"</formula>
    </cfRule>
    <cfRule type="expression" dxfId="300" priority="342" stopIfTrue="1">
      <formula>#REF!="X"</formula>
    </cfRule>
  </conditionalFormatting>
  <conditionalFormatting sqref="B656">
    <cfRule type="expression" dxfId="299" priority="334" stopIfTrue="1">
      <formula>$J656="İ"</formula>
    </cfRule>
    <cfRule type="expression" dxfId="298" priority="335" stopIfTrue="1">
      <formula>$J656="Y"</formula>
    </cfRule>
    <cfRule type="expression" dxfId="297" priority="336" stopIfTrue="1">
      <formula>$J656="X"</formula>
    </cfRule>
  </conditionalFormatting>
  <conditionalFormatting sqref="J656:K656 J605:K619">
    <cfRule type="expression" dxfId="296" priority="337" stopIfTrue="1">
      <formula>#REF!="İ"</formula>
    </cfRule>
    <cfRule type="expression" dxfId="295" priority="338" stopIfTrue="1">
      <formula>#REF!="Y"</formula>
    </cfRule>
    <cfRule type="expression" dxfId="294" priority="339" stopIfTrue="1">
      <formula>#REF!="X"</formula>
    </cfRule>
  </conditionalFormatting>
  <conditionalFormatting sqref="J618:K655">
    <cfRule type="expression" dxfId="293" priority="331" stopIfTrue="1">
      <formula>#REF!="İ"</formula>
    </cfRule>
    <cfRule type="expression" dxfId="292" priority="332" stopIfTrue="1">
      <formula>#REF!="Y"</formula>
    </cfRule>
    <cfRule type="expression" dxfId="291" priority="333" stopIfTrue="1">
      <formula>#REF!="X"</formula>
    </cfRule>
  </conditionalFormatting>
  <conditionalFormatting sqref="E656">
    <cfRule type="expression" dxfId="290" priority="328" stopIfTrue="1">
      <formula>$J656="İ"</formula>
    </cfRule>
    <cfRule type="expression" dxfId="289" priority="329" stopIfTrue="1">
      <formula>$J656="Y"</formula>
    </cfRule>
    <cfRule type="expression" dxfId="288" priority="330" stopIfTrue="1">
      <formula>$J656="X"</formula>
    </cfRule>
  </conditionalFormatting>
  <conditionalFormatting sqref="B577:B604">
    <cfRule type="expression" dxfId="287" priority="322" stopIfTrue="1">
      <formula>$J577="İ"</formula>
    </cfRule>
    <cfRule type="expression" dxfId="286" priority="323" stopIfTrue="1">
      <formula>$J577="Y"</formula>
    </cfRule>
    <cfRule type="expression" dxfId="285" priority="324" stopIfTrue="1">
      <formula>$J577="X"</formula>
    </cfRule>
  </conditionalFormatting>
  <conditionalFormatting sqref="J577:K591">
    <cfRule type="expression" dxfId="284" priority="325" stopIfTrue="1">
      <formula>#REF!="İ"</formula>
    </cfRule>
    <cfRule type="expression" dxfId="283" priority="326" stopIfTrue="1">
      <formula>#REF!="Y"</formula>
    </cfRule>
    <cfRule type="expression" dxfId="282" priority="327" stopIfTrue="1">
      <formula>#REF!="X"</formula>
    </cfRule>
  </conditionalFormatting>
  <conditionalFormatting sqref="J590:K604">
    <cfRule type="expression" dxfId="281" priority="319" stopIfTrue="1">
      <formula>#REF!="İ"</formula>
    </cfRule>
    <cfRule type="expression" dxfId="280" priority="320" stopIfTrue="1">
      <formula>#REF!="Y"</formula>
    </cfRule>
    <cfRule type="expression" dxfId="279" priority="321" stopIfTrue="1">
      <formula>#REF!="X"</formula>
    </cfRule>
  </conditionalFormatting>
  <conditionalFormatting sqref="B575">
    <cfRule type="expression" dxfId="278" priority="313" stopIfTrue="1">
      <formula>$J575="İ"</formula>
    </cfRule>
    <cfRule type="expression" dxfId="277" priority="314" stopIfTrue="1">
      <formula>$J575="Y"</formula>
    </cfRule>
    <cfRule type="expression" dxfId="276" priority="315" stopIfTrue="1">
      <formula>$J575="X"</formula>
    </cfRule>
  </conditionalFormatting>
  <conditionalFormatting sqref="J575:K576 J524:K538">
    <cfRule type="expression" dxfId="275" priority="316" stopIfTrue="1">
      <formula>#REF!="İ"</formula>
    </cfRule>
    <cfRule type="expression" dxfId="274" priority="317" stopIfTrue="1">
      <formula>#REF!="Y"</formula>
    </cfRule>
    <cfRule type="expression" dxfId="273" priority="318" stopIfTrue="1">
      <formula>#REF!="X"</formula>
    </cfRule>
  </conditionalFormatting>
  <conditionalFormatting sqref="J537:K574">
    <cfRule type="expression" dxfId="272" priority="310" stopIfTrue="1">
      <formula>#REF!="İ"</formula>
    </cfRule>
    <cfRule type="expression" dxfId="271" priority="311" stopIfTrue="1">
      <formula>#REF!="Y"</formula>
    </cfRule>
    <cfRule type="expression" dxfId="270" priority="312" stopIfTrue="1">
      <formula>#REF!="X"</formula>
    </cfRule>
  </conditionalFormatting>
  <conditionalFormatting sqref="E575">
    <cfRule type="expression" dxfId="269" priority="307" stopIfTrue="1">
      <formula>$J575="İ"</formula>
    </cfRule>
    <cfRule type="expression" dxfId="268" priority="308" stopIfTrue="1">
      <formula>$J575="Y"</formula>
    </cfRule>
    <cfRule type="expression" dxfId="267" priority="309" stopIfTrue="1">
      <formula>$J575="X"</formula>
    </cfRule>
  </conditionalFormatting>
  <conditionalFormatting sqref="B496:B523">
    <cfRule type="expression" dxfId="266" priority="301" stopIfTrue="1">
      <formula>$J496="İ"</formula>
    </cfRule>
    <cfRule type="expression" dxfId="265" priority="302" stopIfTrue="1">
      <formula>$J496="Y"</formula>
    </cfRule>
    <cfRule type="expression" dxfId="264" priority="303" stopIfTrue="1">
      <formula>$J496="X"</formula>
    </cfRule>
  </conditionalFormatting>
  <conditionalFormatting sqref="J496:K510">
    <cfRule type="expression" dxfId="263" priority="304" stopIfTrue="1">
      <formula>#REF!="İ"</formula>
    </cfRule>
    <cfRule type="expression" dxfId="262" priority="305" stopIfTrue="1">
      <formula>#REF!="Y"</formula>
    </cfRule>
    <cfRule type="expression" dxfId="261" priority="306" stopIfTrue="1">
      <formula>#REF!="X"</formula>
    </cfRule>
  </conditionalFormatting>
  <conditionalFormatting sqref="J509:K523">
    <cfRule type="expression" dxfId="260" priority="298" stopIfTrue="1">
      <formula>#REF!="İ"</formula>
    </cfRule>
    <cfRule type="expression" dxfId="259" priority="299" stopIfTrue="1">
      <formula>#REF!="Y"</formula>
    </cfRule>
    <cfRule type="expression" dxfId="258" priority="300" stopIfTrue="1">
      <formula>#REF!="X"</formula>
    </cfRule>
  </conditionalFormatting>
  <conditionalFormatting sqref="B494">
    <cfRule type="expression" dxfId="257" priority="292" stopIfTrue="1">
      <formula>$J494="İ"</formula>
    </cfRule>
    <cfRule type="expression" dxfId="256" priority="293" stopIfTrue="1">
      <formula>$J494="Y"</formula>
    </cfRule>
    <cfRule type="expression" dxfId="255" priority="294" stopIfTrue="1">
      <formula>$J494="X"</formula>
    </cfRule>
  </conditionalFormatting>
  <conditionalFormatting sqref="J494:K495 J443:K457">
    <cfRule type="expression" dxfId="254" priority="295" stopIfTrue="1">
      <formula>#REF!="İ"</formula>
    </cfRule>
    <cfRule type="expression" dxfId="253" priority="296" stopIfTrue="1">
      <formula>#REF!="Y"</formula>
    </cfRule>
    <cfRule type="expression" dxfId="252" priority="297" stopIfTrue="1">
      <formula>#REF!="X"</formula>
    </cfRule>
  </conditionalFormatting>
  <conditionalFormatting sqref="J456:K493">
    <cfRule type="expression" dxfId="251" priority="289" stopIfTrue="1">
      <formula>#REF!="İ"</formula>
    </cfRule>
    <cfRule type="expression" dxfId="250" priority="290" stopIfTrue="1">
      <formula>#REF!="Y"</formula>
    </cfRule>
    <cfRule type="expression" dxfId="249" priority="291" stopIfTrue="1">
      <formula>#REF!="X"</formula>
    </cfRule>
  </conditionalFormatting>
  <conditionalFormatting sqref="E494">
    <cfRule type="expression" dxfId="248" priority="286" stopIfTrue="1">
      <formula>$J494="İ"</formula>
    </cfRule>
    <cfRule type="expression" dxfId="247" priority="287" stopIfTrue="1">
      <formula>$J494="Y"</formula>
    </cfRule>
    <cfRule type="expression" dxfId="246" priority="288" stopIfTrue="1">
      <formula>$J494="X"</formula>
    </cfRule>
  </conditionalFormatting>
  <conditionalFormatting sqref="B415:B442">
    <cfRule type="expression" dxfId="245" priority="280" stopIfTrue="1">
      <formula>$J415="İ"</formula>
    </cfRule>
    <cfRule type="expression" dxfId="244" priority="281" stopIfTrue="1">
      <formula>$J415="Y"</formula>
    </cfRule>
    <cfRule type="expression" dxfId="243" priority="282" stopIfTrue="1">
      <formula>$J415="X"</formula>
    </cfRule>
  </conditionalFormatting>
  <conditionalFormatting sqref="J415:K429">
    <cfRule type="expression" dxfId="242" priority="283" stopIfTrue="1">
      <formula>#REF!="İ"</formula>
    </cfRule>
    <cfRule type="expression" dxfId="241" priority="284" stopIfTrue="1">
      <formula>#REF!="Y"</formula>
    </cfRule>
    <cfRule type="expression" dxfId="240" priority="285" stopIfTrue="1">
      <formula>#REF!="X"</formula>
    </cfRule>
  </conditionalFormatting>
  <conditionalFormatting sqref="J428:K442">
    <cfRule type="expression" dxfId="239" priority="277" stopIfTrue="1">
      <formula>#REF!="İ"</formula>
    </cfRule>
    <cfRule type="expression" dxfId="238" priority="278" stopIfTrue="1">
      <formula>#REF!="Y"</formula>
    </cfRule>
    <cfRule type="expression" dxfId="237" priority="279" stopIfTrue="1">
      <formula>#REF!="X"</formula>
    </cfRule>
  </conditionalFormatting>
  <conditionalFormatting sqref="B413">
    <cfRule type="expression" dxfId="236" priority="271" stopIfTrue="1">
      <formula>$J413="İ"</formula>
    </cfRule>
    <cfRule type="expression" dxfId="235" priority="272" stopIfTrue="1">
      <formula>$J413="Y"</formula>
    </cfRule>
    <cfRule type="expression" dxfId="234" priority="273" stopIfTrue="1">
      <formula>$J413="X"</formula>
    </cfRule>
  </conditionalFormatting>
  <conditionalFormatting sqref="J413:K414 J362:K376">
    <cfRule type="expression" dxfId="233" priority="274" stopIfTrue="1">
      <formula>#REF!="İ"</formula>
    </cfRule>
    <cfRule type="expression" dxfId="232" priority="275" stopIfTrue="1">
      <formula>#REF!="Y"</formula>
    </cfRule>
    <cfRule type="expression" dxfId="231" priority="276" stopIfTrue="1">
      <formula>#REF!="X"</formula>
    </cfRule>
  </conditionalFormatting>
  <conditionalFormatting sqref="J375:K412">
    <cfRule type="expression" dxfId="230" priority="268" stopIfTrue="1">
      <formula>#REF!="İ"</formula>
    </cfRule>
    <cfRule type="expression" dxfId="229" priority="269" stopIfTrue="1">
      <formula>#REF!="Y"</formula>
    </cfRule>
    <cfRule type="expression" dxfId="228" priority="270" stopIfTrue="1">
      <formula>#REF!="X"</formula>
    </cfRule>
  </conditionalFormatting>
  <conditionalFormatting sqref="E413">
    <cfRule type="expression" dxfId="227" priority="265" stopIfTrue="1">
      <formula>$J413="İ"</formula>
    </cfRule>
    <cfRule type="expression" dxfId="226" priority="266" stopIfTrue="1">
      <formula>$J413="Y"</formula>
    </cfRule>
    <cfRule type="expression" dxfId="225" priority="267" stopIfTrue="1">
      <formula>$J413="X"</formula>
    </cfRule>
  </conditionalFormatting>
  <conditionalFormatting sqref="B334:B361">
    <cfRule type="expression" dxfId="224" priority="259" stopIfTrue="1">
      <formula>$J334="İ"</formula>
    </cfRule>
    <cfRule type="expression" dxfId="223" priority="260" stopIfTrue="1">
      <formula>$J334="Y"</formula>
    </cfRule>
    <cfRule type="expression" dxfId="222" priority="261" stopIfTrue="1">
      <formula>$J334="X"</formula>
    </cfRule>
  </conditionalFormatting>
  <conditionalFormatting sqref="J334:K348">
    <cfRule type="expression" dxfId="221" priority="262" stopIfTrue="1">
      <formula>#REF!="İ"</formula>
    </cfRule>
    <cfRule type="expression" dxfId="220" priority="263" stopIfTrue="1">
      <formula>#REF!="Y"</formula>
    </cfRule>
    <cfRule type="expression" dxfId="219" priority="264" stopIfTrue="1">
      <formula>#REF!="X"</formula>
    </cfRule>
  </conditionalFormatting>
  <conditionalFormatting sqref="J347:K361">
    <cfRule type="expression" dxfId="218" priority="256" stopIfTrue="1">
      <formula>#REF!="İ"</formula>
    </cfRule>
    <cfRule type="expression" dxfId="217" priority="257" stopIfTrue="1">
      <formula>#REF!="Y"</formula>
    </cfRule>
    <cfRule type="expression" dxfId="216" priority="258" stopIfTrue="1">
      <formula>#REF!="X"</formula>
    </cfRule>
  </conditionalFormatting>
  <conditionalFormatting sqref="B332">
    <cfRule type="expression" dxfId="215" priority="250" stopIfTrue="1">
      <formula>$J332="İ"</formula>
    </cfRule>
    <cfRule type="expression" dxfId="214" priority="251" stopIfTrue="1">
      <formula>$J332="Y"</formula>
    </cfRule>
    <cfRule type="expression" dxfId="213" priority="252" stopIfTrue="1">
      <formula>$J332="X"</formula>
    </cfRule>
  </conditionalFormatting>
  <conditionalFormatting sqref="J332:K333 J281:K295">
    <cfRule type="expression" dxfId="212" priority="253" stopIfTrue="1">
      <formula>#REF!="İ"</formula>
    </cfRule>
    <cfRule type="expression" dxfId="211" priority="254" stopIfTrue="1">
      <formula>#REF!="Y"</formula>
    </cfRule>
    <cfRule type="expression" dxfId="210" priority="255" stopIfTrue="1">
      <formula>#REF!="X"</formula>
    </cfRule>
  </conditionalFormatting>
  <conditionalFormatting sqref="J294:K331">
    <cfRule type="expression" dxfId="209" priority="247" stopIfTrue="1">
      <formula>#REF!="İ"</formula>
    </cfRule>
    <cfRule type="expression" dxfId="208" priority="248" stopIfTrue="1">
      <formula>#REF!="Y"</formula>
    </cfRule>
    <cfRule type="expression" dxfId="207" priority="249" stopIfTrue="1">
      <formula>#REF!="X"</formula>
    </cfRule>
  </conditionalFormatting>
  <conditionalFormatting sqref="E332">
    <cfRule type="expression" dxfId="206" priority="244" stopIfTrue="1">
      <formula>$J332="İ"</formula>
    </cfRule>
    <cfRule type="expression" dxfId="205" priority="245" stopIfTrue="1">
      <formula>$J332="Y"</formula>
    </cfRule>
    <cfRule type="expression" dxfId="204" priority="246" stopIfTrue="1">
      <formula>$J332="X"</formula>
    </cfRule>
  </conditionalFormatting>
  <conditionalFormatting sqref="B253:B280">
    <cfRule type="expression" dxfId="203" priority="238" stopIfTrue="1">
      <formula>$J253="İ"</formula>
    </cfRule>
    <cfRule type="expression" dxfId="202" priority="239" stopIfTrue="1">
      <formula>$J253="Y"</formula>
    </cfRule>
    <cfRule type="expression" dxfId="201" priority="240" stopIfTrue="1">
      <formula>$J253="X"</formula>
    </cfRule>
  </conditionalFormatting>
  <conditionalFormatting sqref="J253:K267">
    <cfRule type="expression" dxfId="200" priority="241" stopIfTrue="1">
      <formula>#REF!="İ"</formula>
    </cfRule>
    <cfRule type="expression" dxfId="199" priority="242" stopIfTrue="1">
      <formula>#REF!="Y"</formula>
    </cfRule>
    <cfRule type="expression" dxfId="198" priority="243" stopIfTrue="1">
      <formula>#REF!="X"</formula>
    </cfRule>
  </conditionalFormatting>
  <conditionalFormatting sqref="J266:K280">
    <cfRule type="expression" dxfId="197" priority="235" stopIfTrue="1">
      <formula>#REF!="İ"</formula>
    </cfRule>
    <cfRule type="expression" dxfId="196" priority="236" stopIfTrue="1">
      <formula>#REF!="Y"</formula>
    </cfRule>
    <cfRule type="expression" dxfId="195" priority="237" stopIfTrue="1">
      <formula>#REF!="X"</formula>
    </cfRule>
  </conditionalFormatting>
  <conditionalFormatting sqref="B251">
    <cfRule type="expression" dxfId="194" priority="229" stopIfTrue="1">
      <formula>$J251="İ"</formula>
    </cfRule>
    <cfRule type="expression" dxfId="193" priority="230" stopIfTrue="1">
      <formula>$J251="Y"</formula>
    </cfRule>
    <cfRule type="expression" dxfId="192" priority="231" stopIfTrue="1">
      <formula>$J251="X"</formula>
    </cfRule>
  </conditionalFormatting>
  <conditionalFormatting sqref="J251:K252 J200:K214">
    <cfRule type="expression" dxfId="191" priority="232" stopIfTrue="1">
      <formula>#REF!="İ"</formula>
    </cfRule>
    <cfRule type="expression" dxfId="190" priority="233" stopIfTrue="1">
      <formula>#REF!="Y"</formula>
    </cfRule>
    <cfRule type="expression" dxfId="189" priority="234" stopIfTrue="1">
      <formula>#REF!="X"</formula>
    </cfRule>
  </conditionalFormatting>
  <conditionalFormatting sqref="J213:K250">
    <cfRule type="expression" dxfId="188" priority="226" stopIfTrue="1">
      <formula>#REF!="İ"</formula>
    </cfRule>
    <cfRule type="expression" dxfId="187" priority="227" stopIfTrue="1">
      <formula>#REF!="Y"</formula>
    </cfRule>
    <cfRule type="expression" dxfId="186" priority="228" stopIfTrue="1">
      <formula>#REF!="X"</formula>
    </cfRule>
  </conditionalFormatting>
  <conditionalFormatting sqref="E251">
    <cfRule type="expression" dxfId="185" priority="223" stopIfTrue="1">
      <formula>$J251="İ"</formula>
    </cfRule>
    <cfRule type="expression" dxfId="184" priority="224" stopIfTrue="1">
      <formula>$J251="Y"</formula>
    </cfRule>
    <cfRule type="expression" dxfId="183" priority="225" stopIfTrue="1">
      <formula>$J251="X"</formula>
    </cfRule>
  </conditionalFormatting>
  <conditionalFormatting sqref="B172:B199">
    <cfRule type="expression" dxfId="182" priority="217" stopIfTrue="1">
      <formula>$J172="İ"</formula>
    </cfRule>
    <cfRule type="expression" dxfId="181" priority="218" stopIfTrue="1">
      <formula>$J172="Y"</formula>
    </cfRule>
    <cfRule type="expression" dxfId="180" priority="219" stopIfTrue="1">
      <formula>$J172="X"</formula>
    </cfRule>
  </conditionalFormatting>
  <conditionalFormatting sqref="J172:K186">
    <cfRule type="expression" dxfId="179" priority="220" stopIfTrue="1">
      <formula>#REF!="İ"</formula>
    </cfRule>
    <cfRule type="expression" dxfId="178" priority="221" stopIfTrue="1">
      <formula>#REF!="Y"</formula>
    </cfRule>
    <cfRule type="expression" dxfId="177" priority="222" stopIfTrue="1">
      <formula>#REF!="X"</formula>
    </cfRule>
  </conditionalFormatting>
  <conditionalFormatting sqref="J185:K199">
    <cfRule type="expression" dxfId="176" priority="214" stopIfTrue="1">
      <formula>#REF!="İ"</formula>
    </cfRule>
    <cfRule type="expression" dxfId="175" priority="215" stopIfTrue="1">
      <formula>#REF!="Y"</formula>
    </cfRule>
    <cfRule type="expression" dxfId="174" priority="216" stopIfTrue="1">
      <formula>#REF!="X"</formula>
    </cfRule>
  </conditionalFormatting>
  <conditionalFormatting sqref="B170">
    <cfRule type="expression" dxfId="173" priority="208" stopIfTrue="1">
      <formula>$J170="İ"</formula>
    </cfRule>
    <cfRule type="expression" dxfId="172" priority="209" stopIfTrue="1">
      <formula>$J170="Y"</formula>
    </cfRule>
    <cfRule type="expression" dxfId="171" priority="210" stopIfTrue="1">
      <formula>$J170="X"</formula>
    </cfRule>
  </conditionalFormatting>
  <conditionalFormatting sqref="J170:K171 J119:K133">
    <cfRule type="expression" dxfId="170" priority="211" stopIfTrue="1">
      <formula>#REF!="İ"</formula>
    </cfRule>
    <cfRule type="expression" dxfId="169" priority="212" stopIfTrue="1">
      <formula>#REF!="Y"</formula>
    </cfRule>
    <cfRule type="expression" dxfId="168" priority="213" stopIfTrue="1">
      <formula>#REF!="X"</formula>
    </cfRule>
  </conditionalFormatting>
  <conditionalFormatting sqref="J132:K169">
    <cfRule type="expression" dxfId="167" priority="205" stopIfTrue="1">
      <formula>#REF!="İ"</formula>
    </cfRule>
    <cfRule type="expression" dxfId="166" priority="206" stopIfTrue="1">
      <formula>#REF!="Y"</formula>
    </cfRule>
    <cfRule type="expression" dxfId="165" priority="207" stopIfTrue="1">
      <formula>#REF!="X"</formula>
    </cfRule>
  </conditionalFormatting>
  <conditionalFormatting sqref="E170">
    <cfRule type="expression" dxfId="164" priority="202" stopIfTrue="1">
      <formula>$J170="İ"</formula>
    </cfRule>
    <cfRule type="expression" dxfId="163" priority="203" stopIfTrue="1">
      <formula>$J170="Y"</formula>
    </cfRule>
    <cfRule type="expression" dxfId="162" priority="204" stopIfTrue="1">
      <formula>$J170="X"</formula>
    </cfRule>
  </conditionalFormatting>
  <conditionalFormatting sqref="B91:B118">
    <cfRule type="expression" dxfId="161" priority="196" stopIfTrue="1">
      <formula>$J91="İ"</formula>
    </cfRule>
    <cfRule type="expression" dxfId="160" priority="197" stopIfTrue="1">
      <formula>$J91="Y"</formula>
    </cfRule>
    <cfRule type="expression" dxfId="159" priority="198" stopIfTrue="1">
      <formula>$J91="X"</formula>
    </cfRule>
  </conditionalFormatting>
  <conditionalFormatting sqref="J91:K105">
    <cfRule type="expression" dxfId="158" priority="199" stopIfTrue="1">
      <formula>#REF!="İ"</formula>
    </cfRule>
    <cfRule type="expression" dxfId="157" priority="200" stopIfTrue="1">
      <formula>#REF!="Y"</formula>
    </cfRule>
    <cfRule type="expression" dxfId="156" priority="201" stopIfTrue="1">
      <formula>#REF!="X"</formula>
    </cfRule>
  </conditionalFormatting>
  <conditionalFormatting sqref="J104:K118">
    <cfRule type="expression" dxfId="155" priority="193" stopIfTrue="1">
      <formula>#REF!="İ"</formula>
    </cfRule>
    <cfRule type="expression" dxfId="154" priority="194" stopIfTrue="1">
      <formula>#REF!="Y"</formula>
    </cfRule>
    <cfRule type="expression" dxfId="153" priority="195" stopIfTrue="1">
      <formula>#REF!="X"</formula>
    </cfRule>
  </conditionalFormatting>
  <conditionalFormatting sqref="B89">
    <cfRule type="expression" dxfId="152" priority="187" stopIfTrue="1">
      <formula>$J89="İ"</formula>
    </cfRule>
    <cfRule type="expression" dxfId="151" priority="188" stopIfTrue="1">
      <formula>$J89="Y"</formula>
    </cfRule>
    <cfRule type="expression" dxfId="150" priority="189" stopIfTrue="1">
      <formula>$J89="X"</formula>
    </cfRule>
  </conditionalFormatting>
  <conditionalFormatting sqref="J89:K90 J38:K52">
    <cfRule type="expression" dxfId="149" priority="190" stopIfTrue="1">
      <formula>#REF!="İ"</formula>
    </cfRule>
    <cfRule type="expression" dxfId="148" priority="191" stopIfTrue="1">
      <formula>#REF!="Y"</formula>
    </cfRule>
    <cfRule type="expression" dxfId="147" priority="192" stopIfTrue="1">
      <formula>#REF!="X"</formula>
    </cfRule>
  </conditionalFormatting>
  <conditionalFormatting sqref="J51:K88">
    <cfRule type="expression" dxfId="146" priority="184" stopIfTrue="1">
      <formula>#REF!="İ"</formula>
    </cfRule>
    <cfRule type="expression" dxfId="145" priority="185" stopIfTrue="1">
      <formula>#REF!="Y"</formula>
    </cfRule>
    <cfRule type="expression" dxfId="144" priority="186" stopIfTrue="1">
      <formula>#REF!="X"</formula>
    </cfRule>
  </conditionalFormatting>
  <conditionalFormatting sqref="E89">
    <cfRule type="expression" dxfId="143" priority="181" stopIfTrue="1">
      <formula>$J89="İ"</formula>
    </cfRule>
    <cfRule type="expression" dxfId="142" priority="182" stopIfTrue="1">
      <formula>$J89="Y"</formula>
    </cfRule>
    <cfRule type="expression" dxfId="141" priority="183" stopIfTrue="1">
      <formula>$J89="X"</formula>
    </cfRule>
  </conditionalFormatting>
  <conditionalFormatting sqref="B15:B37">
    <cfRule type="expression" dxfId="140" priority="175" stopIfTrue="1">
      <formula>$J15="İ"</formula>
    </cfRule>
    <cfRule type="expression" dxfId="139" priority="176" stopIfTrue="1">
      <formula>$J15="Y"</formula>
    </cfRule>
    <cfRule type="expression" dxfId="138" priority="177" stopIfTrue="1">
      <formula>$J15="X"</formula>
    </cfRule>
  </conditionalFormatting>
  <conditionalFormatting sqref="J10:K24">
    <cfRule type="expression" dxfId="137" priority="178" stopIfTrue="1">
      <formula>#REF!="İ"</formula>
    </cfRule>
    <cfRule type="expression" dxfId="136" priority="179" stopIfTrue="1">
      <formula>#REF!="Y"</formula>
    </cfRule>
    <cfRule type="expression" dxfId="135" priority="180" stopIfTrue="1">
      <formula>#REF!="X"</formula>
    </cfRule>
  </conditionalFormatting>
  <conditionalFormatting sqref="J23:K37">
    <cfRule type="expression" dxfId="134" priority="172" stopIfTrue="1">
      <formula>#REF!="İ"</formula>
    </cfRule>
    <cfRule type="expression" dxfId="133" priority="173" stopIfTrue="1">
      <formula>#REF!="Y"</formula>
    </cfRule>
    <cfRule type="expression" dxfId="132" priority="174" stopIfTrue="1">
      <formula>#REF!="X"</formula>
    </cfRule>
  </conditionalFormatting>
  <conditionalFormatting sqref="C9 C15:C156">
    <cfRule type="expression" dxfId="131" priority="166" stopIfTrue="1">
      <formula>$J9="İ"</formula>
    </cfRule>
    <cfRule type="expression" dxfId="130" priority="167" stopIfTrue="1">
      <formula>$J9="Y"</formula>
    </cfRule>
    <cfRule type="expression" dxfId="129" priority="168" stopIfTrue="1">
      <formula>$J9="X"</formula>
    </cfRule>
  </conditionalFormatting>
  <conditionalFormatting sqref="F1060">
    <cfRule type="expression" dxfId="128" priority="160" stopIfTrue="1">
      <formula>$J1060="İ"</formula>
    </cfRule>
    <cfRule type="expression" dxfId="127" priority="161" stopIfTrue="1">
      <formula>$J1060="Y"</formula>
    </cfRule>
    <cfRule type="expression" dxfId="126" priority="162" stopIfTrue="1">
      <formula>$J1060="X"</formula>
    </cfRule>
  </conditionalFormatting>
  <conditionalFormatting sqref="I820:I1100">
    <cfRule type="expression" dxfId="125" priority="163" stopIfTrue="1">
      <formula>#REF!="İ"</formula>
    </cfRule>
    <cfRule type="expression" dxfId="124" priority="164" stopIfTrue="1">
      <formula>#REF!="Y"</formula>
    </cfRule>
    <cfRule type="expression" dxfId="123" priority="165" stopIfTrue="1">
      <formula>#REF!="X"</formula>
    </cfRule>
  </conditionalFormatting>
  <conditionalFormatting sqref="I820:I1100">
    <cfRule type="expression" dxfId="122" priority="157" stopIfTrue="1">
      <formula>#REF!="İ"</formula>
    </cfRule>
    <cfRule type="expression" dxfId="121" priority="158" stopIfTrue="1">
      <formula>#REF!="Y"</formula>
    </cfRule>
    <cfRule type="expression" dxfId="120" priority="159" stopIfTrue="1">
      <formula>#REF!="X"</formula>
    </cfRule>
  </conditionalFormatting>
  <conditionalFormatting sqref="I820:I1100">
    <cfRule type="expression" dxfId="119" priority="154" stopIfTrue="1">
      <formula>#REF!="İ"</formula>
    </cfRule>
    <cfRule type="expression" dxfId="118" priority="155" stopIfTrue="1">
      <formula>#REF!="Y"</formula>
    </cfRule>
    <cfRule type="expression" dxfId="117" priority="156" stopIfTrue="1">
      <formula>#REF!="X"</formula>
    </cfRule>
  </conditionalFormatting>
  <conditionalFormatting sqref="J1090:K1100">
    <cfRule type="expression" dxfId="116" priority="145" stopIfTrue="1">
      <formula>#REF!="İ"</formula>
    </cfRule>
    <cfRule type="expression" dxfId="115" priority="146" stopIfTrue="1">
      <formula>#REF!="Y"</formula>
    </cfRule>
    <cfRule type="expression" dxfId="114" priority="147" stopIfTrue="1">
      <formula>#REF!="X"</formula>
    </cfRule>
  </conditionalFormatting>
  <conditionalFormatting sqref="B1062:B1089">
    <cfRule type="expression" dxfId="113" priority="130" stopIfTrue="1">
      <formula>$J1062="İ"</formula>
    </cfRule>
    <cfRule type="expression" dxfId="112" priority="131" stopIfTrue="1">
      <formula>$J1062="Y"</formula>
    </cfRule>
    <cfRule type="expression" dxfId="111" priority="132" stopIfTrue="1">
      <formula>$J1062="X"</formula>
    </cfRule>
  </conditionalFormatting>
  <conditionalFormatting sqref="J1062:K1076">
    <cfRule type="expression" dxfId="110" priority="133" stopIfTrue="1">
      <formula>#REF!="İ"</formula>
    </cfRule>
    <cfRule type="expression" dxfId="109" priority="134" stopIfTrue="1">
      <formula>#REF!="Y"</formula>
    </cfRule>
    <cfRule type="expression" dxfId="108" priority="135" stopIfTrue="1">
      <formula>#REF!="X"</formula>
    </cfRule>
  </conditionalFormatting>
  <conditionalFormatting sqref="J1075:K1089">
    <cfRule type="expression" dxfId="107" priority="127" stopIfTrue="1">
      <formula>#REF!="İ"</formula>
    </cfRule>
    <cfRule type="expression" dxfId="106" priority="128" stopIfTrue="1">
      <formula>#REF!="Y"</formula>
    </cfRule>
    <cfRule type="expression" dxfId="105" priority="129" stopIfTrue="1">
      <formula>#REF!="X"</formula>
    </cfRule>
  </conditionalFormatting>
  <conditionalFormatting sqref="B1060">
    <cfRule type="expression" dxfId="104" priority="121" stopIfTrue="1">
      <formula>$J1060="İ"</formula>
    </cfRule>
    <cfRule type="expression" dxfId="103" priority="122" stopIfTrue="1">
      <formula>$J1060="Y"</formula>
    </cfRule>
    <cfRule type="expression" dxfId="102" priority="123" stopIfTrue="1">
      <formula>$J1060="X"</formula>
    </cfRule>
  </conditionalFormatting>
  <conditionalFormatting sqref="J1060:K1061 J1009:K1023">
    <cfRule type="expression" dxfId="101" priority="124" stopIfTrue="1">
      <formula>#REF!="İ"</formula>
    </cfRule>
    <cfRule type="expression" dxfId="100" priority="125" stopIfTrue="1">
      <formula>#REF!="Y"</formula>
    </cfRule>
    <cfRule type="expression" dxfId="99" priority="126" stopIfTrue="1">
      <formula>#REF!="X"</formula>
    </cfRule>
  </conditionalFormatting>
  <conditionalFormatting sqref="J1022:K1059">
    <cfRule type="expression" dxfId="98" priority="118" stopIfTrue="1">
      <formula>#REF!="İ"</formula>
    </cfRule>
    <cfRule type="expression" dxfId="97" priority="119" stopIfTrue="1">
      <formula>#REF!="Y"</formula>
    </cfRule>
    <cfRule type="expression" dxfId="96" priority="120" stopIfTrue="1">
      <formula>#REF!="X"</formula>
    </cfRule>
  </conditionalFormatting>
  <conditionalFormatting sqref="E1060">
    <cfRule type="expression" dxfId="95" priority="115" stopIfTrue="1">
      <formula>$J1060="İ"</formula>
    </cfRule>
    <cfRule type="expression" dxfId="94" priority="116" stopIfTrue="1">
      <formula>$J1060="Y"</formula>
    </cfRule>
    <cfRule type="expression" dxfId="93" priority="117" stopIfTrue="1">
      <formula>$J1060="X"</formula>
    </cfRule>
  </conditionalFormatting>
  <conditionalFormatting sqref="B981:B1008">
    <cfRule type="expression" dxfId="92" priority="109" stopIfTrue="1">
      <formula>$J981="İ"</formula>
    </cfRule>
    <cfRule type="expression" dxfId="91" priority="110" stopIfTrue="1">
      <formula>$J981="Y"</formula>
    </cfRule>
    <cfRule type="expression" dxfId="90" priority="111" stopIfTrue="1">
      <formula>$J981="X"</formula>
    </cfRule>
  </conditionalFormatting>
  <conditionalFormatting sqref="J981:K995">
    <cfRule type="expression" dxfId="89" priority="112" stopIfTrue="1">
      <formula>#REF!="İ"</formula>
    </cfRule>
    <cfRule type="expression" dxfId="88" priority="113" stopIfTrue="1">
      <formula>#REF!="Y"</formula>
    </cfRule>
    <cfRule type="expression" dxfId="87" priority="114" stopIfTrue="1">
      <formula>#REF!="X"</formula>
    </cfRule>
  </conditionalFormatting>
  <conditionalFormatting sqref="J994:K1008">
    <cfRule type="expression" dxfId="86" priority="106" stopIfTrue="1">
      <formula>#REF!="İ"</formula>
    </cfRule>
    <cfRule type="expression" dxfId="85" priority="107" stopIfTrue="1">
      <formula>#REF!="Y"</formula>
    </cfRule>
    <cfRule type="expression" dxfId="84" priority="108" stopIfTrue="1">
      <formula>#REF!="X"</formula>
    </cfRule>
  </conditionalFormatting>
  <conditionalFormatting sqref="B979">
    <cfRule type="expression" dxfId="83" priority="100" stopIfTrue="1">
      <formula>$J979="İ"</formula>
    </cfRule>
    <cfRule type="expression" dxfId="82" priority="101" stopIfTrue="1">
      <formula>$J979="Y"</formula>
    </cfRule>
    <cfRule type="expression" dxfId="81" priority="102" stopIfTrue="1">
      <formula>$J979="X"</formula>
    </cfRule>
  </conditionalFormatting>
  <conditionalFormatting sqref="J979:K980 J928:K942">
    <cfRule type="expression" dxfId="80" priority="103" stopIfTrue="1">
      <formula>#REF!="İ"</formula>
    </cfRule>
    <cfRule type="expression" dxfId="79" priority="104" stopIfTrue="1">
      <formula>#REF!="Y"</formula>
    </cfRule>
    <cfRule type="expression" dxfId="78" priority="105" stopIfTrue="1">
      <formula>#REF!="X"</formula>
    </cfRule>
  </conditionalFormatting>
  <conditionalFormatting sqref="J941:K978">
    <cfRule type="expression" dxfId="77" priority="97" stopIfTrue="1">
      <formula>#REF!="İ"</formula>
    </cfRule>
    <cfRule type="expression" dxfId="76" priority="98" stopIfTrue="1">
      <formula>#REF!="Y"</formula>
    </cfRule>
    <cfRule type="expression" dxfId="75" priority="99" stopIfTrue="1">
      <formula>#REF!="X"</formula>
    </cfRule>
  </conditionalFormatting>
  <conditionalFormatting sqref="E979">
    <cfRule type="expression" dxfId="74" priority="94" stopIfTrue="1">
      <formula>$J979="İ"</formula>
    </cfRule>
    <cfRule type="expression" dxfId="73" priority="95" stopIfTrue="1">
      <formula>$J979="Y"</formula>
    </cfRule>
    <cfRule type="expression" dxfId="72" priority="96" stopIfTrue="1">
      <formula>$J979="X"</formula>
    </cfRule>
  </conditionalFormatting>
  <conditionalFormatting sqref="B900:B927">
    <cfRule type="expression" dxfId="71" priority="88" stopIfTrue="1">
      <formula>$J900="İ"</formula>
    </cfRule>
    <cfRule type="expression" dxfId="70" priority="89" stopIfTrue="1">
      <formula>$J900="Y"</formula>
    </cfRule>
    <cfRule type="expression" dxfId="69" priority="90" stopIfTrue="1">
      <formula>$J900="X"</formula>
    </cfRule>
  </conditionalFormatting>
  <conditionalFormatting sqref="J900:K914">
    <cfRule type="expression" dxfId="68" priority="91" stopIfTrue="1">
      <formula>#REF!="İ"</formula>
    </cfRule>
    <cfRule type="expression" dxfId="67" priority="92" stopIfTrue="1">
      <formula>#REF!="Y"</formula>
    </cfRule>
    <cfRule type="expression" dxfId="66" priority="93" stopIfTrue="1">
      <formula>#REF!="X"</formula>
    </cfRule>
  </conditionalFormatting>
  <conditionalFormatting sqref="J913:K927">
    <cfRule type="expression" dxfId="65" priority="85" stopIfTrue="1">
      <formula>#REF!="İ"</formula>
    </cfRule>
    <cfRule type="expression" dxfId="64" priority="86" stopIfTrue="1">
      <formula>#REF!="Y"</formula>
    </cfRule>
    <cfRule type="expression" dxfId="63" priority="87" stopIfTrue="1">
      <formula>#REF!="X"</formula>
    </cfRule>
  </conditionalFormatting>
  <conditionalFormatting sqref="B898">
    <cfRule type="expression" dxfId="62" priority="79" stopIfTrue="1">
      <formula>$J898="İ"</formula>
    </cfRule>
    <cfRule type="expression" dxfId="61" priority="80" stopIfTrue="1">
      <formula>$J898="Y"</formula>
    </cfRule>
    <cfRule type="expression" dxfId="60" priority="81" stopIfTrue="1">
      <formula>$J898="X"</formula>
    </cfRule>
  </conditionalFormatting>
  <conditionalFormatting sqref="J898:K899 J847:K861">
    <cfRule type="expression" dxfId="59" priority="82" stopIfTrue="1">
      <formula>#REF!="İ"</formula>
    </cfRule>
    <cfRule type="expression" dxfId="58" priority="83" stopIfTrue="1">
      <formula>#REF!="Y"</formula>
    </cfRule>
    <cfRule type="expression" dxfId="57" priority="84" stopIfTrue="1">
      <formula>#REF!="X"</formula>
    </cfRule>
  </conditionalFormatting>
  <conditionalFormatting sqref="J860:K897">
    <cfRule type="expression" dxfId="56" priority="76" stopIfTrue="1">
      <formula>#REF!="İ"</formula>
    </cfRule>
    <cfRule type="expression" dxfId="55" priority="77" stopIfTrue="1">
      <formula>#REF!="Y"</formula>
    </cfRule>
    <cfRule type="expression" dxfId="54" priority="78" stopIfTrue="1">
      <formula>#REF!="X"</formula>
    </cfRule>
  </conditionalFormatting>
  <conditionalFormatting sqref="E898">
    <cfRule type="expression" dxfId="53" priority="73" stopIfTrue="1">
      <formula>$J898="İ"</formula>
    </cfRule>
    <cfRule type="expression" dxfId="52" priority="74" stopIfTrue="1">
      <formula>$J898="Y"</formula>
    </cfRule>
    <cfRule type="expression" dxfId="51" priority="75" stopIfTrue="1">
      <formula>$J898="X"</formula>
    </cfRule>
  </conditionalFormatting>
  <conditionalFormatting sqref="B820:B846">
    <cfRule type="expression" dxfId="50" priority="67" stopIfTrue="1">
      <formula>$J820="İ"</formula>
    </cfRule>
    <cfRule type="expression" dxfId="49" priority="68" stopIfTrue="1">
      <formula>$J820="Y"</formula>
    </cfRule>
    <cfRule type="expression" dxfId="48" priority="69" stopIfTrue="1">
      <formula>$J820="X"</formula>
    </cfRule>
  </conditionalFormatting>
  <conditionalFormatting sqref="J820:K833">
    <cfRule type="expression" dxfId="47" priority="70" stopIfTrue="1">
      <formula>#REF!="İ"</formula>
    </cfRule>
    <cfRule type="expression" dxfId="46" priority="71" stopIfTrue="1">
      <formula>#REF!="Y"</formula>
    </cfRule>
    <cfRule type="expression" dxfId="45" priority="72" stopIfTrue="1">
      <formula>#REF!="X"</formula>
    </cfRule>
  </conditionalFormatting>
  <conditionalFormatting sqref="J832:K846">
    <cfRule type="expression" dxfId="44" priority="64" stopIfTrue="1">
      <formula>#REF!="İ"</formula>
    </cfRule>
    <cfRule type="expression" dxfId="43" priority="65" stopIfTrue="1">
      <formula>#REF!="Y"</formula>
    </cfRule>
    <cfRule type="expression" dxfId="42" priority="66" stopIfTrue="1">
      <formula>#REF!="X"</formula>
    </cfRule>
  </conditionalFormatting>
  <conditionalFormatting sqref="H7:H1100">
    <cfRule type="expression" dxfId="41" priority="58" stopIfTrue="1">
      <formula>#REF!="İ"</formula>
    </cfRule>
    <cfRule type="expression" dxfId="40" priority="59" stopIfTrue="1">
      <formula>#REF!="Y"</formula>
    </cfRule>
    <cfRule type="expression" dxfId="39" priority="60" stopIfTrue="1">
      <formula>#REF!="X"</formula>
    </cfRule>
  </conditionalFormatting>
  <conditionalFormatting sqref="H7:H1100">
    <cfRule type="expression" dxfId="38" priority="52" stopIfTrue="1">
      <formula>#REF!="İ"</formula>
    </cfRule>
    <cfRule type="expression" dxfId="37" priority="53" stopIfTrue="1">
      <formula>#REF!="Y"</formula>
    </cfRule>
    <cfRule type="expression" dxfId="36" priority="54" stopIfTrue="1">
      <formula>#REF!="X"</formula>
    </cfRule>
  </conditionalFormatting>
  <conditionalFormatting sqref="H7:H1100">
    <cfRule type="expression" dxfId="35" priority="49" stopIfTrue="1">
      <formula>#REF!="İ"</formula>
    </cfRule>
    <cfRule type="expression" dxfId="34" priority="50" stopIfTrue="1">
      <formula>#REF!="Y"</formula>
    </cfRule>
    <cfRule type="expression" dxfId="33" priority="51" stopIfTrue="1">
      <formula>#REF!="X"</formula>
    </cfRule>
  </conditionalFormatting>
  <conditionalFormatting sqref="M9:M1100">
    <cfRule type="expression" dxfId="32" priority="43" stopIfTrue="1">
      <formula>#REF!="İ"</formula>
    </cfRule>
    <cfRule type="expression" dxfId="31" priority="44" stopIfTrue="1">
      <formula>#REF!="Y"</formula>
    </cfRule>
    <cfRule type="expression" dxfId="30" priority="45" stopIfTrue="1">
      <formula>#REF!="X"</formula>
    </cfRule>
  </conditionalFormatting>
  <conditionalFormatting sqref="M7:M8">
    <cfRule type="expression" dxfId="29" priority="40" stopIfTrue="1">
      <formula>#REF!="İ"</formula>
    </cfRule>
    <cfRule type="expression" dxfId="28" priority="41" stopIfTrue="1">
      <formula>#REF!="Y"</formula>
    </cfRule>
    <cfRule type="expression" dxfId="27" priority="42" stopIfTrue="1">
      <formula>#REF!="X"</formula>
    </cfRule>
  </conditionalFormatting>
  <conditionalFormatting sqref="T7:T1100">
    <cfRule type="expression" dxfId="26" priority="37" stopIfTrue="1">
      <formula>#REF!="İ"</formula>
    </cfRule>
    <cfRule type="expression" dxfId="25" priority="38" stopIfTrue="1">
      <formula>#REF!="Y"</formula>
    </cfRule>
    <cfRule type="expression" dxfId="24" priority="39" stopIfTrue="1">
      <formula>#REF!="X"</formula>
    </cfRule>
  </conditionalFormatting>
  <conditionalFormatting sqref="C8">
    <cfRule type="expression" dxfId="23" priority="19" stopIfTrue="1">
      <formula>$J8="İ"</formula>
    </cfRule>
    <cfRule type="expression" dxfId="22" priority="20" stopIfTrue="1">
      <formula>$J8="Y"</formula>
    </cfRule>
    <cfRule type="expression" dxfId="21" priority="21" stopIfTrue="1">
      <formula>$J8="X"</formula>
    </cfRule>
  </conditionalFormatting>
  <conditionalFormatting sqref="B8">
    <cfRule type="expression" dxfId="20" priority="22" stopIfTrue="1">
      <formula>#REF!="İ"</formula>
    </cfRule>
    <cfRule type="expression" dxfId="19" priority="23" stopIfTrue="1">
      <formula>#REF!="Y"</formula>
    </cfRule>
    <cfRule type="expression" dxfId="18" priority="24" stopIfTrue="1">
      <formula>#REF!="X"</formula>
    </cfRule>
  </conditionalFormatting>
  <conditionalFormatting sqref="D8">
    <cfRule type="expression" dxfId="17" priority="16" stopIfTrue="1">
      <formula>$J8="İ"</formula>
    </cfRule>
    <cfRule type="expression" dxfId="16" priority="17" stopIfTrue="1">
      <formula>$J8="Y"</formula>
    </cfRule>
    <cfRule type="expression" dxfId="15" priority="18" stopIfTrue="1">
      <formula>$J8="X"</formula>
    </cfRule>
  </conditionalFormatting>
  <conditionalFormatting sqref="E8">
    <cfRule type="expression" dxfId="14" priority="13" stopIfTrue="1">
      <formula>$J8="İ"</formula>
    </cfRule>
    <cfRule type="expression" dxfId="13" priority="14" stopIfTrue="1">
      <formula>$J8="Y"</formula>
    </cfRule>
    <cfRule type="expression" dxfId="12" priority="15" stopIfTrue="1">
      <formula>$J8="X"</formula>
    </cfRule>
  </conditionalFormatting>
  <conditionalFormatting sqref="E8">
    <cfRule type="expression" dxfId="11" priority="10" stopIfTrue="1">
      <formula>#REF!="İ"</formula>
    </cfRule>
    <cfRule type="expression" dxfId="10" priority="11" stopIfTrue="1">
      <formula>#REF!="Y"</formula>
    </cfRule>
    <cfRule type="expression" dxfId="9" priority="12" stopIfTrue="1">
      <formula>#REF!="X"</formula>
    </cfRule>
  </conditionalFormatting>
  <conditionalFormatting sqref="L8:L1100">
    <cfRule type="expression" dxfId="8" priority="7" stopIfTrue="1">
      <formula>#REF!="İ"</formula>
    </cfRule>
    <cfRule type="expression" dxfId="7" priority="8" stopIfTrue="1">
      <formula>#REF!="Y"</formula>
    </cfRule>
    <cfRule type="expression" dxfId="6" priority="9" stopIfTrue="1">
      <formula>#REF!="X"</formula>
    </cfRule>
  </conditionalFormatting>
  <conditionalFormatting sqref="D10:E14 B10:B14">
    <cfRule type="expression" dxfId="5" priority="4" stopIfTrue="1">
      <formula>$J10="İ"</formula>
    </cfRule>
    <cfRule type="expression" dxfId="4" priority="5" stopIfTrue="1">
      <formula>$J10="Y"</formula>
    </cfRule>
    <cfRule type="expression" dxfId="3" priority="6" stopIfTrue="1">
      <formula>$J10="X"</formula>
    </cfRule>
  </conditionalFormatting>
  <conditionalFormatting sqref="C10:C14">
    <cfRule type="expression" dxfId="2" priority="1" stopIfTrue="1">
      <formula>$J10="İ"</formula>
    </cfRule>
    <cfRule type="expression" dxfId="1" priority="2" stopIfTrue="1">
      <formula>$J10="Y"</formula>
    </cfRule>
    <cfRule type="expression" dxfId="0" priority="3" stopIfTrue="1">
      <formula>$J10="X"</formula>
    </cfRule>
  </conditionalFormatting>
  <dataValidations count="3">
    <dataValidation type="date" operator="greaterThanOrEqual" allowBlank="1" showInputMessage="1" showErrorMessage="1" sqref="E817 E736 E656 E575 E494 E413 E332 E251 E170 E89 E1060 E979 E898" xr:uid="{25FB7A94-48A5-48EF-89F2-8E5FEE929C4A}">
      <formula1>29221</formula1>
    </dataValidation>
    <dataValidation type="list" allowBlank="1" showInputMessage="1" showErrorMessage="1" sqref="C7:C1100" xr:uid="{3807CFC6-21DF-4C58-A4DB-66BE7BB29BC5}">
      <formula1>$V$6:$V$22</formula1>
    </dataValidation>
    <dataValidation type="list" allowBlank="1" showInputMessage="1" showErrorMessage="1" sqref="D7:D1100" xr:uid="{2C5CEBB5-A6C7-40C4-A573-6B152DCAF7C1}">
      <formula1>$W$6:$W$7</formula1>
    </dataValidation>
  </dataValidations>
  <pageMargins left="0.23622047244094491" right="0.27559055118110237" top="0.27559055118110237" bottom="0.35433070866141736" header="0.19685039370078741" footer="0.23622047244094491"/>
  <pageSetup paperSize="9" scale="57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26435-F59A-4FAF-A603-E935D899C390}">
  <dimension ref="A1:E70"/>
  <sheetViews>
    <sheetView workbookViewId="0">
      <selection activeCell="D70" sqref="D70"/>
    </sheetView>
  </sheetViews>
  <sheetFormatPr defaultRowHeight="12.75" x14ac:dyDescent="0.2"/>
  <cols>
    <col min="1" max="1" width="3.5703125" bestFit="1" customWidth="1"/>
    <col min="2" max="2" width="40.140625" bestFit="1" customWidth="1"/>
    <col min="3" max="3" width="41.28515625" bestFit="1" customWidth="1"/>
    <col min="4" max="4" width="12.7109375" bestFit="1" customWidth="1"/>
    <col min="5" max="5" width="13.42578125" bestFit="1" customWidth="1"/>
  </cols>
  <sheetData>
    <row r="1" spans="1:5" s="4" customFormat="1" x14ac:dyDescent="0.2">
      <c r="A1" s="20" t="s">
        <v>4</v>
      </c>
      <c r="B1" s="25" t="s">
        <v>20</v>
      </c>
      <c r="C1" s="26"/>
      <c r="D1" s="35">
        <f>SUMIF('Yeniden Değerleme Tablosu'!C7:C1100,250,'Yeniden Değerleme Tablosu'!Q7:Q1100)</f>
        <v>0</v>
      </c>
      <c r="E1" s="27"/>
    </row>
    <row r="2" spans="1:5" s="4" customFormat="1" x14ac:dyDescent="0.2">
      <c r="A2" s="20"/>
      <c r="B2" s="28"/>
      <c r="C2" s="29" t="s">
        <v>12</v>
      </c>
      <c r="D2" s="30"/>
      <c r="E2" s="36">
        <f>D1</f>
        <v>0</v>
      </c>
    </row>
    <row r="3" spans="1:5" s="4" customFormat="1" x14ac:dyDescent="0.2">
      <c r="A3" s="20"/>
      <c r="B3" s="21"/>
      <c r="C3" s="22"/>
      <c r="D3" s="23"/>
      <c r="E3" s="24"/>
    </row>
    <row r="4" spans="1:5" s="4" customFormat="1" x14ac:dyDescent="0.2">
      <c r="A4" s="20" t="s">
        <v>5</v>
      </c>
      <c r="B4" s="25" t="s">
        <v>22</v>
      </c>
      <c r="C4" s="26"/>
      <c r="D4" s="35">
        <f>SUMIF('Yeniden Değerleme Tablosu'!C7:C1100,251,'Yeniden Değerleme Tablosu'!Q7:Q1100)</f>
        <v>0</v>
      </c>
      <c r="E4" s="27"/>
    </row>
    <row r="5" spans="1:5" s="4" customFormat="1" x14ac:dyDescent="0.2">
      <c r="A5" s="20"/>
      <c r="B5" s="31"/>
      <c r="C5" s="32" t="s">
        <v>21</v>
      </c>
      <c r="D5" s="33"/>
      <c r="E5" s="37">
        <f>SUMIF('Yeniden Değerleme Tablosu'!C7:C1100,251,'Yeniden Değerleme Tablosu'!R7:R1100)</f>
        <v>0</v>
      </c>
    </row>
    <row r="6" spans="1:5" s="4" customFormat="1" x14ac:dyDescent="0.2">
      <c r="A6" s="20"/>
      <c r="B6" s="28"/>
      <c r="C6" s="29" t="s">
        <v>12</v>
      </c>
      <c r="D6" s="30"/>
      <c r="E6" s="36">
        <f>D4-E5</f>
        <v>0</v>
      </c>
    </row>
    <row r="7" spans="1:5" s="4" customFormat="1" x14ac:dyDescent="0.2">
      <c r="A7" s="20"/>
      <c r="B7" s="21"/>
      <c r="C7" s="22"/>
      <c r="D7" s="23"/>
      <c r="E7" s="24"/>
    </row>
    <row r="8" spans="1:5" s="4" customFormat="1" x14ac:dyDescent="0.2">
      <c r="A8" s="20" t="s">
        <v>6</v>
      </c>
      <c r="B8" s="25" t="s">
        <v>23</v>
      </c>
      <c r="C8" s="26"/>
      <c r="D8" s="35">
        <f>SUMIF('Yeniden Değerleme Tablosu'!C7:C1100,252,'Yeniden Değerleme Tablosu'!Q7:Q1100)</f>
        <v>0</v>
      </c>
      <c r="E8" s="27"/>
    </row>
    <row r="9" spans="1:5" s="4" customFormat="1" x14ac:dyDescent="0.2">
      <c r="A9" s="20"/>
      <c r="B9" s="31"/>
      <c r="C9" s="34" t="s">
        <v>11</v>
      </c>
      <c r="D9" s="33"/>
      <c r="E9" s="37">
        <f>SUMIF('Yeniden Değerleme Tablosu'!C7:C1100,252,'Yeniden Değerleme Tablosu'!R7:R1100)</f>
        <v>0</v>
      </c>
    </row>
    <row r="10" spans="1:5" s="4" customFormat="1" x14ac:dyDescent="0.2">
      <c r="A10" s="20"/>
      <c r="B10" s="28"/>
      <c r="C10" s="38" t="s">
        <v>12</v>
      </c>
      <c r="D10" s="30"/>
      <c r="E10" s="36">
        <f>D8-E9</f>
        <v>0</v>
      </c>
    </row>
    <row r="11" spans="1:5" s="4" customFormat="1" x14ac:dyDescent="0.2">
      <c r="A11" s="20"/>
      <c r="B11" s="21"/>
      <c r="C11" s="22"/>
      <c r="D11" s="23"/>
      <c r="E11" s="24"/>
    </row>
    <row r="12" spans="1:5" s="4" customFormat="1" x14ac:dyDescent="0.2">
      <c r="A12" s="20" t="s">
        <v>7</v>
      </c>
      <c r="B12" s="25" t="s">
        <v>38</v>
      </c>
      <c r="C12" s="26"/>
      <c r="D12" s="35">
        <f>SUMIF('Yeniden Değerleme Tablosu'!C7:C1100,253,'Yeniden Değerleme Tablosu'!Q7:Q1100)</f>
        <v>0</v>
      </c>
      <c r="E12" s="27"/>
    </row>
    <row r="13" spans="1:5" s="4" customFormat="1" x14ac:dyDescent="0.2">
      <c r="A13" s="20"/>
      <c r="B13" s="31"/>
      <c r="C13" s="34" t="s">
        <v>11</v>
      </c>
      <c r="D13" s="33"/>
      <c r="E13" s="37">
        <f>SUMIF('Yeniden Değerleme Tablosu'!C7:C1100,253,'Yeniden Değerleme Tablosu'!R7:R1100)</f>
        <v>0</v>
      </c>
    </row>
    <row r="14" spans="1:5" s="4" customFormat="1" x14ac:dyDescent="0.2">
      <c r="A14" s="20"/>
      <c r="B14" s="28"/>
      <c r="C14" s="38" t="s">
        <v>12</v>
      </c>
      <c r="D14" s="30"/>
      <c r="E14" s="36">
        <f>D12-E13</f>
        <v>0</v>
      </c>
    </row>
    <row r="15" spans="1:5" s="4" customFormat="1" x14ac:dyDescent="0.2">
      <c r="A15" s="20"/>
      <c r="B15" s="21"/>
      <c r="C15" s="22"/>
      <c r="D15" s="23"/>
      <c r="E15" s="24"/>
    </row>
    <row r="16" spans="1:5" s="4" customFormat="1" x14ac:dyDescent="0.2">
      <c r="A16" s="20" t="s">
        <v>33</v>
      </c>
      <c r="B16" s="25" t="s">
        <v>39</v>
      </c>
      <c r="C16" s="26"/>
      <c r="D16" s="35">
        <f>SUMIF('Yeniden Değerleme Tablosu'!C7:C1100,254,'Yeniden Değerleme Tablosu'!Q7:Q1100)</f>
        <v>0</v>
      </c>
      <c r="E16" s="27"/>
    </row>
    <row r="17" spans="1:5" s="4" customFormat="1" x14ac:dyDescent="0.2">
      <c r="A17" s="20"/>
      <c r="B17" s="31"/>
      <c r="C17" s="34" t="s">
        <v>11</v>
      </c>
      <c r="D17" s="33"/>
      <c r="E17" s="37">
        <f>SUMIF('Yeniden Değerleme Tablosu'!C7:C1100,254,'Yeniden Değerleme Tablosu'!R7:R1100)</f>
        <v>0</v>
      </c>
    </row>
    <row r="18" spans="1:5" s="4" customFormat="1" x14ac:dyDescent="0.2">
      <c r="A18" s="20"/>
      <c r="B18" s="28"/>
      <c r="C18" s="38" t="s">
        <v>12</v>
      </c>
      <c r="D18" s="30"/>
      <c r="E18" s="36">
        <f>D16-E17</f>
        <v>0</v>
      </c>
    </row>
    <row r="19" spans="1:5" s="4" customFormat="1" x14ac:dyDescent="0.2">
      <c r="A19" s="20"/>
      <c r="B19" s="21"/>
      <c r="C19" s="22"/>
      <c r="D19" s="23"/>
      <c r="E19" s="24"/>
    </row>
    <row r="20" spans="1:5" s="4" customFormat="1" x14ac:dyDescent="0.2">
      <c r="A20" s="20" t="s">
        <v>34</v>
      </c>
      <c r="B20" s="25" t="s">
        <v>40</v>
      </c>
      <c r="C20" s="26"/>
      <c r="D20" s="35">
        <f>SUMIF('Yeniden Değerleme Tablosu'!C7:C1100,255,'Yeniden Değerleme Tablosu'!Q7:Q1100)</f>
        <v>0</v>
      </c>
      <c r="E20" s="27"/>
    </row>
    <row r="21" spans="1:5" s="4" customFormat="1" x14ac:dyDescent="0.2">
      <c r="A21" s="20"/>
      <c r="B21" s="31"/>
      <c r="C21" s="34" t="s">
        <v>11</v>
      </c>
      <c r="D21" s="33"/>
      <c r="E21" s="37">
        <f>SUMIF('Yeniden Değerleme Tablosu'!C7:C1100,255,'Yeniden Değerleme Tablosu'!R7:R1100)</f>
        <v>0</v>
      </c>
    </row>
    <row r="22" spans="1:5" s="4" customFormat="1" x14ac:dyDescent="0.2">
      <c r="A22" s="20"/>
      <c r="B22" s="28"/>
      <c r="C22" s="38" t="s">
        <v>12</v>
      </c>
      <c r="D22" s="30"/>
      <c r="E22" s="36">
        <f>D20-E21</f>
        <v>0</v>
      </c>
    </row>
    <row r="23" spans="1:5" s="4" customFormat="1" x14ac:dyDescent="0.2">
      <c r="A23" s="20"/>
      <c r="B23" s="21"/>
      <c r="C23" s="22"/>
      <c r="D23" s="23"/>
      <c r="E23" s="24"/>
    </row>
    <row r="24" spans="1:5" s="4" customFormat="1" x14ac:dyDescent="0.2">
      <c r="A24" s="20" t="s">
        <v>34</v>
      </c>
      <c r="B24" s="25" t="s">
        <v>43</v>
      </c>
      <c r="C24" s="26"/>
      <c r="D24" s="35">
        <f>SUMIF('Yeniden Değerleme Tablosu'!C7:C1100,256,'Yeniden Değerleme Tablosu'!Q7:Q1100)</f>
        <v>0</v>
      </c>
      <c r="E24" s="27"/>
    </row>
    <row r="25" spans="1:5" s="4" customFormat="1" x14ac:dyDescent="0.2">
      <c r="A25" s="20"/>
      <c r="B25" s="31"/>
      <c r="C25" s="34" t="s">
        <v>11</v>
      </c>
      <c r="D25" s="33"/>
      <c r="E25" s="37">
        <f>SUMIF('Yeniden Değerleme Tablosu'!C7:C1100,256,'Yeniden Değerleme Tablosu'!R7:R1100)</f>
        <v>0</v>
      </c>
    </row>
    <row r="26" spans="1:5" s="4" customFormat="1" x14ac:dyDescent="0.2">
      <c r="A26" s="20"/>
      <c r="B26" s="28"/>
      <c r="C26" s="38" t="s">
        <v>12</v>
      </c>
      <c r="D26" s="30"/>
      <c r="E26" s="36">
        <f>D24-E25</f>
        <v>0</v>
      </c>
    </row>
    <row r="27" spans="1:5" s="4" customFormat="1" x14ac:dyDescent="0.2">
      <c r="A27" s="20"/>
      <c r="B27" s="21"/>
      <c r="C27" s="22"/>
      <c r="D27" s="23"/>
      <c r="E27" s="24"/>
    </row>
    <row r="28" spans="1:5" s="4" customFormat="1" x14ac:dyDescent="0.2">
      <c r="A28" s="20" t="s">
        <v>35</v>
      </c>
      <c r="B28" s="25" t="s">
        <v>41</v>
      </c>
      <c r="C28" s="26"/>
      <c r="D28" s="35">
        <f>SUMIF('Yeniden Değerleme Tablosu'!C7:C1100,260,'Yeniden Değerleme Tablosu'!Q7:Q1100)</f>
        <v>0</v>
      </c>
      <c r="E28" s="27"/>
    </row>
    <row r="29" spans="1:5" s="4" customFormat="1" x14ac:dyDescent="0.2">
      <c r="A29" s="20"/>
      <c r="B29" s="31"/>
      <c r="C29" s="34" t="s">
        <v>11</v>
      </c>
      <c r="D29" s="33"/>
      <c r="E29" s="37">
        <f>SUMIF('Yeniden Değerleme Tablosu'!C7:C1100,260,'Yeniden Değerleme Tablosu'!R7:R1100)</f>
        <v>0</v>
      </c>
    </row>
    <row r="30" spans="1:5" s="4" customFormat="1" x14ac:dyDescent="0.2">
      <c r="A30" s="20"/>
      <c r="B30" s="28"/>
      <c r="C30" s="38" t="s">
        <v>12</v>
      </c>
      <c r="D30" s="30"/>
      <c r="E30" s="36">
        <f>D28-E29</f>
        <v>0</v>
      </c>
    </row>
    <row r="31" spans="1:5" s="4" customFormat="1" x14ac:dyDescent="0.2">
      <c r="A31" s="20"/>
      <c r="B31" s="21"/>
      <c r="C31" s="22"/>
      <c r="D31" s="23"/>
      <c r="E31" s="24"/>
    </row>
    <row r="32" spans="1:5" s="4" customFormat="1" x14ac:dyDescent="0.2">
      <c r="A32" s="20" t="s">
        <v>36</v>
      </c>
      <c r="B32" s="25" t="s">
        <v>47</v>
      </c>
      <c r="C32" s="26"/>
      <c r="D32" s="35">
        <f>SUMIF('Yeniden Değerleme Tablosu'!C7:C1100,261,'Yeniden Değerleme Tablosu'!Q7:Q1100)</f>
        <v>0</v>
      </c>
      <c r="E32" s="27"/>
    </row>
    <row r="33" spans="1:5" s="4" customFormat="1" x14ac:dyDescent="0.2">
      <c r="A33" s="20"/>
      <c r="B33" s="31"/>
      <c r="C33" s="34" t="s">
        <v>11</v>
      </c>
      <c r="D33" s="33"/>
      <c r="E33" s="37">
        <f>SUMIF('Yeniden Değerleme Tablosu'!C7:C1100,261,'Yeniden Değerleme Tablosu'!R7:R1100)</f>
        <v>0</v>
      </c>
    </row>
    <row r="34" spans="1:5" s="4" customFormat="1" x14ac:dyDescent="0.2">
      <c r="A34" s="20"/>
      <c r="B34" s="28"/>
      <c r="C34" s="38" t="s">
        <v>12</v>
      </c>
      <c r="D34" s="30"/>
      <c r="E34" s="36">
        <f>D32-E33</f>
        <v>0</v>
      </c>
    </row>
    <row r="35" spans="1:5" s="4" customFormat="1" x14ac:dyDescent="0.2">
      <c r="A35" s="20"/>
      <c r="B35" s="21"/>
      <c r="C35" s="22"/>
      <c r="D35" s="23"/>
      <c r="E35" s="24"/>
    </row>
    <row r="36" spans="1:5" s="4" customFormat="1" x14ac:dyDescent="0.2">
      <c r="A36" s="20" t="s">
        <v>37</v>
      </c>
      <c r="B36" s="25" t="s">
        <v>48</v>
      </c>
      <c r="C36" s="26"/>
      <c r="D36" s="35">
        <f>SUMIF('Yeniden Değerleme Tablosu'!C7:C1100,262,'Yeniden Değerleme Tablosu'!Q7:Q1100)</f>
        <v>0</v>
      </c>
      <c r="E36" s="27"/>
    </row>
    <row r="37" spans="1:5" s="4" customFormat="1" x14ac:dyDescent="0.2">
      <c r="A37" s="20"/>
      <c r="B37" s="31"/>
      <c r="C37" s="34" t="s">
        <v>11</v>
      </c>
      <c r="D37" s="33"/>
      <c r="E37" s="37">
        <f>SUMIF('Yeniden Değerleme Tablosu'!C7:C1100,262,'Yeniden Değerleme Tablosu'!R7:R1100)</f>
        <v>0</v>
      </c>
    </row>
    <row r="38" spans="1:5" s="4" customFormat="1" x14ac:dyDescent="0.2">
      <c r="A38" s="20"/>
      <c r="B38" s="28"/>
      <c r="C38" s="38" t="s">
        <v>12</v>
      </c>
      <c r="D38" s="30"/>
      <c r="E38" s="36">
        <f>D36-E37</f>
        <v>0</v>
      </c>
    </row>
    <row r="39" spans="1:5" s="4" customFormat="1" x14ac:dyDescent="0.2">
      <c r="A39" s="20"/>
      <c r="B39" s="21"/>
      <c r="C39" s="22"/>
      <c r="D39" s="23"/>
      <c r="E39" s="24"/>
    </row>
    <row r="40" spans="1:5" s="4" customFormat="1" x14ac:dyDescent="0.2">
      <c r="A40" s="20" t="s">
        <v>52</v>
      </c>
      <c r="B40" s="25" t="s">
        <v>42</v>
      </c>
      <c r="C40" s="26"/>
      <c r="D40" s="35">
        <f>SUMIF('Yeniden Değerleme Tablosu'!C7:C1100,263,'Yeniden Değerleme Tablosu'!Q7:Q1100)</f>
        <v>0</v>
      </c>
      <c r="E40" s="27"/>
    </row>
    <row r="41" spans="1:5" s="4" customFormat="1" x14ac:dyDescent="0.2">
      <c r="A41" s="20"/>
      <c r="B41" s="31"/>
      <c r="C41" s="34" t="s">
        <v>11</v>
      </c>
      <c r="D41" s="33"/>
      <c r="E41" s="37">
        <f>SUMIF('Yeniden Değerleme Tablosu'!C7:C1100,263,'Yeniden Değerleme Tablosu'!R7:R1100)</f>
        <v>0</v>
      </c>
    </row>
    <row r="42" spans="1:5" s="4" customFormat="1" x14ac:dyDescent="0.2">
      <c r="A42" s="20"/>
      <c r="B42" s="28"/>
      <c r="C42" s="38" t="s">
        <v>12</v>
      </c>
      <c r="D42" s="30"/>
      <c r="E42" s="36">
        <f>D40-E41</f>
        <v>0</v>
      </c>
    </row>
    <row r="43" spans="1:5" s="4" customFormat="1" x14ac:dyDescent="0.2">
      <c r="A43" s="20"/>
      <c r="B43" s="21"/>
      <c r="C43" s="22"/>
      <c r="D43" s="23"/>
      <c r="E43" s="24"/>
    </row>
    <row r="44" spans="1:5" s="4" customFormat="1" x14ac:dyDescent="0.2">
      <c r="A44" s="20" t="s">
        <v>53</v>
      </c>
      <c r="B44" s="25" t="s">
        <v>44</v>
      </c>
      <c r="C44" s="26"/>
      <c r="D44" s="35">
        <f>SUMIF('Yeniden Değerleme Tablosu'!C7:C1100,264,'Yeniden Değerleme Tablosu'!Q7:Q1100)</f>
        <v>0</v>
      </c>
      <c r="E44" s="27"/>
    </row>
    <row r="45" spans="1:5" s="4" customFormat="1" x14ac:dyDescent="0.2">
      <c r="A45" s="20"/>
      <c r="B45" s="31"/>
      <c r="C45" s="34" t="s">
        <v>11</v>
      </c>
      <c r="D45" s="33"/>
      <c r="E45" s="37">
        <f>SUMIF('Yeniden Değerleme Tablosu'!C7:C1100,264,'Yeniden Değerleme Tablosu'!R7:R1100)</f>
        <v>0</v>
      </c>
    </row>
    <row r="46" spans="1:5" s="4" customFormat="1" x14ac:dyDescent="0.2">
      <c r="A46" s="20"/>
      <c r="B46" s="28"/>
      <c r="C46" s="38" t="s">
        <v>12</v>
      </c>
      <c r="D46" s="30"/>
      <c r="E46" s="36">
        <f>D44-E45</f>
        <v>0</v>
      </c>
    </row>
    <row r="47" spans="1:5" s="4" customFormat="1" x14ac:dyDescent="0.2">
      <c r="A47" s="20"/>
      <c r="B47" s="21"/>
      <c r="C47" s="22"/>
      <c r="D47" s="23"/>
      <c r="E47" s="24"/>
    </row>
    <row r="48" spans="1:5" s="4" customFormat="1" x14ac:dyDescent="0.2">
      <c r="A48" s="20" t="s">
        <v>54</v>
      </c>
      <c r="B48" s="25" t="s">
        <v>45</v>
      </c>
      <c r="C48" s="26"/>
      <c r="D48" s="35">
        <f>SUMIF('Yeniden Değerleme Tablosu'!C7:C1100,267,'Yeniden Değerleme Tablosu'!Q7:Q1100)</f>
        <v>0</v>
      </c>
      <c r="E48" s="27"/>
    </row>
    <row r="49" spans="1:5" s="4" customFormat="1" x14ac:dyDescent="0.2">
      <c r="A49" s="20"/>
      <c r="B49" s="31"/>
      <c r="C49" s="34" t="s">
        <v>11</v>
      </c>
      <c r="D49" s="33"/>
      <c r="E49" s="37">
        <f>SUMIF('Yeniden Değerleme Tablosu'!C7:C1100,267,'Yeniden Değerleme Tablosu'!R7:R1100)</f>
        <v>0</v>
      </c>
    </row>
    <row r="50" spans="1:5" s="4" customFormat="1" x14ac:dyDescent="0.2">
      <c r="A50" s="20"/>
      <c r="B50" s="28"/>
      <c r="C50" s="38" t="s">
        <v>12</v>
      </c>
      <c r="D50" s="30"/>
      <c r="E50" s="36">
        <f>D48-E49</f>
        <v>0</v>
      </c>
    </row>
    <row r="51" spans="1:5" s="4" customFormat="1" x14ac:dyDescent="0.2">
      <c r="A51" s="20"/>
      <c r="B51" s="21"/>
      <c r="C51" s="22"/>
      <c r="D51" s="23"/>
      <c r="E51" s="24"/>
    </row>
    <row r="52" spans="1:5" s="4" customFormat="1" x14ac:dyDescent="0.2">
      <c r="A52" s="20" t="s">
        <v>55</v>
      </c>
      <c r="B52" s="25" t="s">
        <v>49</v>
      </c>
      <c r="C52" s="26"/>
      <c r="D52" s="35">
        <f>SUMIF('Yeniden Değerleme Tablosu'!C7:C1100,271,'Yeniden Değerleme Tablosu'!Q7:Q1100)</f>
        <v>0</v>
      </c>
      <c r="E52" s="27"/>
    </row>
    <row r="53" spans="1:5" s="4" customFormat="1" x14ac:dyDescent="0.2">
      <c r="A53" s="20"/>
      <c r="B53" s="31"/>
      <c r="C53" s="34" t="s">
        <v>11</v>
      </c>
      <c r="D53" s="33"/>
      <c r="E53" s="37">
        <f>SUMIF('Yeniden Değerleme Tablosu'!C7:C1100,271,'Yeniden Değerleme Tablosu'!R7:R1100)</f>
        <v>0</v>
      </c>
    </row>
    <row r="54" spans="1:5" s="4" customFormat="1" x14ac:dyDescent="0.2">
      <c r="A54" s="20"/>
      <c r="B54" s="28"/>
      <c r="C54" s="38" t="s">
        <v>12</v>
      </c>
      <c r="D54" s="30"/>
      <c r="E54" s="36">
        <f>D52-E53</f>
        <v>0</v>
      </c>
    </row>
    <row r="55" spans="1:5" s="4" customFormat="1" x14ac:dyDescent="0.2">
      <c r="A55" s="20"/>
      <c r="B55" s="21"/>
      <c r="C55" s="22"/>
      <c r="D55" s="23"/>
      <c r="E55" s="24"/>
    </row>
    <row r="56" spans="1:5" s="4" customFormat="1" x14ac:dyDescent="0.2">
      <c r="A56" s="20" t="s">
        <v>56</v>
      </c>
      <c r="B56" s="25" t="s">
        <v>46</v>
      </c>
      <c r="C56" s="26"/>
      <c r="D56" s="35">
        <f>SUMIF('Yeniden Değerleme Tablosu'!C7:C1100,272,'Yeniden Değerleme Tablosu'!Q7:Q1100)</f>
        <v>0</v>
      </c>
      <c r="E56" s="27"/>
    </row>
    <row r="57" spans="1:5" s="4" customFormat="1" x14ac:dyDescent="0.2">
      <c r="A57" s="20"/>
      <c r="B57" s="31"/>
      <c r="C57" s="34" t="s">
        <v>11</v>
      </c>
      <c r="D57" s="33"/>
      <c r="E57" s="37">
        <f>SUMIF('Yeniden Değerleme Tablosu'!C7:C1100,272,'Yeniden Değerleme Tablosu'!R7:R1100)</f>
        <v>0</v>
      </c>
    </row>
    <row r="58" spans="1:5" s="4" customFormat="1" x14ac:dyDescent="0.2">
      <c r="A58" s="20"/>
      <c r="B58" s="28"/>
      <c r="C58" s="38" t="s">
        <v>12</v>
      </c>
      <c r="D58" s="30"/>
      <c r="E58" s="36">
        <f>D56-E57</f>
        <v>0</v>
      </c>
    </row>
    <row r="59" spans="1:5" s="4" customFormat="1" x14ac:dyDescent="0.2">
      <c r="A59" s="20"/>
      <c r="B59" s="21"/>
      <c r="C59" s="22"/>
      <c r="D59" s="23"/>
      <c r="E59" s="24"/>
    </row>
    <row r="60" spans="1:5" s="4" customFormat="1" x14ac:dyDescent="0.2">
      <c r="A60" s="20" t="s">
        <v>57</v>
      </c>
      <c r="B60" s="25" t="s">
        <v>50</v>
      </c>
      <c r="C60" s="26"/>
      <c r="D60" s="35">
        <f>SUMIF('Yeniden Değerleme Tablosu'!C7:C1100,277,'Yeniden Değerleme Tablosu'!Q7:Q1100)</f>
        <v>0</v>
      </c>
      <c r="E60" s="27"/>
    </row>
    <row r="61" spans="1:5" s="4" customFormat="1" x14ac:dyDescent="0.2">
      <c r="A61" s="20"/>
      <c r="B61" s="31"/>
      <c r="C61" s="34" t="s">
        <v>11</v>
      </c>
      <c r="D61" s="33"/>
      <c r="E61" s="37">
        <f>SUMIF('Yeniden Değerleme Tablosu'!C7:C1100,277,'Yeniden Değerleme Tablosu'!R7:R1100)</f>
        <v>0</v>
      </c>
    </row>
    <row r="62" spans="1:5" s="4" customFormat="1" x14ac:dyDescent="0.2">
      <c r="A62" s="20"/>
      <c r="B62" s="28"/>
      <c r="C62" s="38" t="s">
        <v>12</v>
      </c>
      <c r="D62" s="30"/>
      <c r="E62" s="36">
        <f>D60-E61</f>
        <v>0</v>
      </c>
    </row>
    <row r="63" spans="1:5" s="4" customFormat="1" x14ac:dyDescent="0.2">
      <c r="A63" s="20"/>
      <c r="B63" s="21"/>
      <c r="C63" s="22"/>
      <c r="D63" s="23"/>
      <c r="E63" s="24"/>
    </row>
    <row r="64" spans="1:5" s="4" customFormat="1" x14ac:dyDescent="0.2">
      <c r="A64" s="20" t="s">
        <v>58</v>
      </c>
      <c r="B64" s="25" t="s">
        <v>51</v>
      </c>
      <c r="C64" s="26"/>
      <c r="D64" s="35">
        <f>SUMIF('Yeniden Değerleme Tablosu'!C7:C1100,294,'Yeniden Değerleme Tablosu'!Q7:Q1100)</f>
        <v>0</v>
      </c>
      <c r="E64" s="27"/>
    </row>
    <row r="65" spans="1:5" s="4" customFormat="1" x14ac:dyDescent="0.2">
      <c r="A65" s="20"/>
      <c r="B65" s="31"/>
      <c r="C65" s="34" t="s">
        <v>11</v>
      </c>
      <c r="D65" s="33"/>
      <c r="E65" s="37">
        <f>SUMIF('Yeniden Değerleme Tablosu'!C7:C1100,294,'Yeniden Değerleme Tablosu'!R7:R1100)</f>
        <v>0</v>
      </c>
    </row>
    <row r="66" spans="1:5" s="4" customFormat="1" x14ac:dyDescent="0.2">
      <c r="A66" s="20"/>
      <c r="B66" s="28"/>
      <c r="C66" s="38" t="s">
        <v>12</v>
      </c>
      <c r="D66" s="30"/>
      <c r="E66" s="36">
        <f>D64-E65</f>
        <v>0</v>
      </c>
    </row>
    <row r="67" spans="1:5" s="4" customFormat="1" x14ac:dyDescent="0.2">
      <c r="A67" s="20"/>
      <c r="B67" s="21"/>
      <c r="C67" s="22"/>
      <c r="D67" s="23"/>
      <c r="E67" s="24"/>
    </row>
    <row r="68" spans="1:5" s="4" customFormat="1" x14ac:dyDescent="0.2">
      <c r="A68" s="20"/>
      <c r="B68" s="21"/>
      <c r="C68" s="22"/>
      <c r="D68" s="23"/>
      <c r="E68" s="24"/>
    </row>
    <row r="69" spans="1:5" s="4" customFormat="1" x14ac:dyDescent="0.2">
      <c r="A69" s="20" t="s">
        <v>59</v>
      </c>
      <c r="B69" s="25" t="s">
        <v>13</v>
      </c>
      <c r="C69" s="26"/>
      <c r="D69" s="35">
        <f>'Yeniden Değerleme Tablosu'!T1101</f>
        <v>0</v>
      </c>
      <c r="E69" s="27"/>
    </row>
    <row r="70" spans="1:5" s="4" customFormat="1" x14ac:dyDescent="0.2">
      <c r="A70" s="20"/>
      <c r="B70" s="28"/>
      <c r="C70" s="38" t="s">
        <v>14</v>
      </c>
      <c r="D70" s="30"/>
      <c r="E70" s="36">
        <f>D69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/>
  <dimension ref="A1:P235"/>
  <sheetViews>
    <sheetView topLeftCell="A216" workbookViewId="0">
      <selection activeCell="D223" sqref="D223"/>
    </sheetView>
  </sheetViews>
  <sheetFormatPr defaultColWidth="14.7109375" defaultRowHeight="12" x14ac:dyDescent="0.2"/>
  <cols>
    <col min="1" max="2" width="14.7109375" style="1" customWidth="1"/>
    <col min="3" max="3" width="10.5703125" style="12" customWidth="1"/>
    <col min="4" max="4" width="14.7109375" style="3"/>
    <col min="5" max="5" width="14.7109375" style="1"/>
    <col min="6" max="6" width="25.7109375" style="1" bestFit="1" customWidth="1"/>
    <col min="7" max="16384" width="14.7109375" style="1"/>
  </cols>
  <sheetData>
    <row r="1" spans="1:16" x14ac:dyDescent="0.2">
      <c r="A1" s="2">
        <v>38353</v>
      </c>
      <c r="B1" s="13" t="str">
        <f>LEFT(C1,7)</f>
        <v>5,80675</v>
      </c>
      <c r="C1" s="12">
        <f>$D$197/D1</f>
        <v>5.8067578159017676</v>
      </c>
      <c r="D1" s="3">
        <v>114.83</v>
      </c>
      <c r="E1" s="11"/>
      <c r="F1" s="10"/>
      <c r="G1" s="10"/>
      <c r="H1" s="10"/>
      <c r="I1" s="10"/>
      <c r="J1" s="10"/>
      <c r="K1" s="10"/>
      <c r="L1" s="10"/>
      <c r="M1" s="10"/>
    </row>
    <row r="2" spans="1:16" x14ac:dyDescent="0.2">
      <c r="A2" s="2">
        <v>38384</v>
      </c>
      <c r="B2" s="13" t="str">
        <f t="shared" ref="B2:B65" si="0">LEFT(C2,7)</f>
        <v>5,80776</v>
      </c>
      <c r="C2" s="12">
        <f t="shared" ref="C2:C65" si="1">$D$197/D2</f>
        <v>5.8077693580698542</v>
      </c>
      <c r="D2" s="3">
        <v>114.81</v>
      </c>
      <c r="E2" s="11"/>
      <c r="F2" s="10"/>
      <c r="G2" s="10"/>
      <c r="H2" s="10"/>
      <c r="I2" s="10"/>
      <c r="J2" s="10"/>
      <c r="K2" s="10"/>
      <c r="L2" s="10"/>
      <c r="M2" s="10"/>
    </row>
    <row r="3" spans="1:16" x14ac:dyDescent="0.2">
      <c r="A3" s="2">
        <v>38412</v>
      </c>
      <c r="B3" s="13" t="str">
        <f t="shared" si="0"/>
        <v>5,68690</v>
      </c>
      <c r="C3" s="12">
        <f t="shared" si="1"/>
        <v>5.6869083155650317</v>
      </c>
      <c r="D3" s="3">
        <v>117.25</v>
      </c>
      <c r="E3" s="11"/>
    </row>
    <row r="4" spans="1:16" x14ac:dyDescent="0.2">
      <c r="A4" s="2">
        <v>38443</v>
      </c>
      <c r="B4" s="13" t="str">
        <f t="shared" si="0"/>
        <v>5,57423</v>
      </c>
      <c r="C4" s="12">
        <f t="shared" si="1"/>
        <v>5.574235077746196</v>
      </c>
      <c r="D4" s="3">
        <v>119.62</v>
      </c>
      <c r="E4" s="11"/>
    </row>
    <row r="5" spans="1:16" x14ac:dyDescent="0.2">
      <c r="A5" s="2">
        <v>38473</v>
      </c>
      <c r="B5" s="13" t="str">
        <f t="shared" si="0"/>
        <v>5,59246</v>
      </c>
      <c r="C5" s="12">
        <f t="shared" si="1"/>
        <v>5.5924683385054088</v>
      </c>
      <c r="D5" s="3">
        <v>119.23</v>
      </c>
      <c r="E5" s="11"/>
    </row>
    <row r="6" spans="1:16" x14ac:dyDescent="0.2">
      <c r="A6" s="2">
        <v>38504</v>
      </c>
      <c r="B6" s="13" t="str">
        <f t="shared" si="0"/>
        <v>5,57330</v>
      </c>
      <c r="C6" s="12">
        <f t="shared" si="1"/>
        <v>5.5733032430625205</v>
      </c>
      <c r="D6" s="3">
        <v>119.64</v>
      </c>
      <c r="E6" s="11"/>
    </row>
    <row r="7" spans="1:16" x14ac:dyDescent="0.2">
      <c r="A7" s="2">
        <v>38534</v>
      </c>
      <c r="B7" s="13" t="str">
        <f t="shared" si="0"/>
        <v>5,58778</v>
      </c>
      <c r="C7" s="12">
        <f t="shared" si="1"/>
        <v>5.5877817816140114</v>
      </c>
      <c r="D7" s="3">
        <v>119.33</v>
      </c>
      <c r="E7" s="11"/>
      <c r="F7" s="8"/>
    </row>
    <row r="8" spans="1:16" x14ac:dyDescent="0.2">
      <c r="A8" s="2">
        <v>38565</v>
      </c>
      <c r="B8" s="13" t="str">
        <f t="shared" si="0"/>
        <v>5,49250</v>
      </c>
      <c r="C8" s="12">
        <f t="shared" si="1"/>
        <v>5.4925041186161447</v>
      </c>
      <c r="D8" s="3">
        <v>121.4</v>
      </c>
      <c r="E8" s="11"/>
    </row>
    <row r="9" spans="1:16" x14ac:dyDescent="0.2">
      <c r="A9" s="2">
        <v>38596</v>
      </c>
      <c r="B9" s="13" t="str">
        <f t="shared" si="0"/>
        <v>5,40348</v>
      </c>
      <c r="C9" s="12">
        <f t="shared" si="1"/>
        <v>5.4034846029173416</v>
      </c>
      <c r="D9" s="3">
        <v>123.4</v>
      </c>
      <c r="E9" s="11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">
      <c r="A10" s="2">
        <v>38626</v>
      </c>
      <c r="B10" s="13" t="str">
        <f t="shared" si="0"/>
        <v>5,36781</v>
      </c>
      <c r="C10" s="12">
        <f t="shared" si="1"/>
        <v>5.3678151666398319</v>
      </c>
      <c r="D10" s="3">
        <v>124.22</v>
      </c>
      <c r="E10" s="11"/>
    </row>
    <row r="11" spans="1:16" x14ac:dyDescent="0.2">
      <c r="A11" s="2">
        <v>38657</v>
      </c>
      <c r="B11" s="13" t="str">
        <f t="shared" si="0"/>
        <v>5,49250</v>
      </c>
      <c r="C11" s="12">
        <f t="shared" si="1"/>
        <v>5.4925041186161447</v>
      </c>
      <c r="D11" s="3">
        <v>121.4</v>
      </c>
      <c r="E11" s="11"/>
    </row>
    <row r="12" spans="1:16" x14ac:dyDescent="0.2">
      <c r="A12" s="2">
        <v>38687</v>
      </c>
      <c r="B12" s="13" t="str">
        <f t="shared" si="0"/>
        <v>5,50429</v>
      </c>
      <c r="C12" s="12">
        <f t="shared" si="1"/>
        <v>5.5042925540696714</v>
      </c>
      <c r="D12" s="3">
        <v>121.14</v>
      </c>
      <c r="E12" s="11"/>
    </row>
    <row r="13" spans="1:16" x14ac:dyDescent="0.2">
      <c r="A13" s="2">
        <v>38718</v>
      </c>
      <c r="B13" s="13" t="str">
        <f t="shared" si="0"/>
        <v>5,39867</v>
      </c>
      <c r="C13" s="12">
        <f t="shared" si="1"/>
        <v>5.3986721722937405</v>
      </c>
      <c r="D13" s="3">
        <v>123.51</v>
      </c>
      <c r="E13" s="11"/>
    </row>
    <row r="14" spans="1:16" x14ac:dyDescent="0.2">
      <c r="A14" s="2">
        <v>38749</v>
      </c>
      <c r="B14" s="13" t="str">
        <f t="shared" si="0"/>
        <v>5,38472</v>
      </c>
      <c r="C14" s="12">
        <f t="shared" si="1"/>
        <v>5.3847209884519094</v>
      </c>
      <c r="D14" s="3">
        <v>123.83</v>
      </c>
      <c r="E14" s="11"/>
    </row>
    <row r="15" spans="1:16" x14ac:dyDescent="0.2">
      <c r="A15" s="2">
        <v>38777</v>
      </c>
      <c r="B15" s="13" t="str">
        <f t="shared" si="0"/>
        <v>5,37127</v>
      </c>
      <c r="C15" s="12">
        <f t="shared" si="1"/>
        <v>5.3712743676494279</v>
      </c>
      <c r="D15" s="3">
        <v>124.14</v>
      </c>
      <c r="E15" s="11"/>
    </row>
    <row r="16" spans="1:16" x14ac:dyDescent="0.2">
      <c r="A16" s="2">
        <v>38808</v>
      </c>
      <c r="B16" s="13" t="str">
        <f t="shared" si="0"/>
        <v>5,26940</v>
      </c>
      <c r="C16" s="12">
        <f t="shared" si="1"/>
        <v>5.2694009799272949</v>
      </c>
      <c r="D16" s="3">
        <v>126.54</v>
      </c>
      <c r="E16" s="11"/>
    </row>
    <row r="17" spans="1:5" x14ac:dyDescent="0.2">
      <c r="A17" s="2">
        <v>38838</v>
      </c>
      <c r="B17" s="13" t="str">
        <f t="shared" si="0"/>
        <v>5,12718</v>
      </c>
      <c r="C17" s="12">
        <f t="shared" si="1"/>
        <v>5.1271818531334095</v>
      </c>
      <c r="D17" s="3">
        <v>130.05000000000001</v>
      </c>
      <c r="E17" s="11"/>
    </row>
    <row r="18" spans="1:5" x14ac:dyDescent="0.2">
      <c r="A18" s="2">
        <v>38869</v>
      </c>
      <c r="B18" s="13" t="str">
        <f t="shared" si="0"/>
        <v>4,92896</v>
      </c>
      <c r="C18" s="12">
        <f t="shared" si="1"/>
        <v>4.9289621525724421</v>
      </c>
      <c r="D18" s="3">
        <v>135.28</v>
      </c>
      <c r="E18" s="11"/>
    </row>
    <row r="19" spans="1:5" x14ac:dyDescent="0.2">
      <c r="A19" s="2">
        <v>38899</v>
      </c>
      <c r="B19" s="13" t="str">
        <f t="shared" si="0"/>
        <v>4,88669</v>
      </c>
      <c r="C19" s="12">
        <f t="shared" si="1"/>
        <v>4.8866984243312572</v>
      </c>
      <c r="D19" s="3">
        <v>136.44999999999999</v>
      </c>
      <c r="E19" s="11"/>
    </row>
    <row r="20" spans="1:5" x14ac:dyDescent="0.2">
      <c r="A20" s="2">
        <v>38930</v>
      </c>
      <c r="B20" s="13" t="str">
        <f t="shared" si="0"/>
        <v>4,92350</v>
      </c>
      <c r="C20" s="12">
        <f t="shared" si="1"/>
        <v>4.9235029166358997</v>
      </c>
      <c r="D20" s="3">
        <v>135.43</v>
      </c>
      <c r="E20" s="11"/>
    </row>
    <row r="21" spans="1:5" x14ac:dyDescent="0.2">
      <c r="A21" s="2">
        <v>38961</v>
      </c>
      <c r="B21" s="13" t="str">
        <f t="shared" si="0"/>
        <v>4,93516</v>
      </c>
      <c r="C21" s="12">
        <f t="shared" si="1"/>
        <v>4.9351639404929308</v>
      </c>
      <c r="D21" s="3">
        <v>135.11000000000001</v>
      </c>
      <c r="E21" s="11"/>
    </row>
    <row r="22" spans="1:5" x14ac:dyDescent="0.2">
      <c r="A22" s="2">
        <v>38991</v>
      </c>
      <c r="B22" s="13" t="str">
        <f t="shared" si="0"/>
        <v>4,91262</v>
      </c>
      <c r="C22" s="12">
        <f t="shared" si="1"/>
        <v>4.9126206439254405</v>
      </c>
      <c r="D22" s="3">
        <v>135.72999999999999</v>
      </c>
      <c r="E22" s="11"/>
    </row>
    <row r="23" spans="1:5" x14ac:dyDescent="0.2">
      <c r="A23" s="2">
        <v>39022</v>
      </c>
      <c r="B23" s="13" t="str">
        <f t="shared" si="0"/>
        <v>4,92714</v>
      </c>
      <c r="C23" s="12">
        <f t="shared" si="1"/>
        <v>4.9271410625877481</v>
      </c>
      <c r="D23" s="3">
        <v>135.33000000000001</v>
      </c>
      <c r="E23" s="11"/>
    </row>
    <row r="24" spans="1:5" x14ac:dyDescent="0.2">
      <c r="A24" s="2">
        <v>39052</v>
      </c>
      <c r="B24" s="13" t="str">
        <f t="shared" si="0"/>
        <v>4,93333</v>
      </c>
      <c r="C24" s="12">
        <f t="shared" si="1"/>
        <v>4.9333382657591001</v>
      </c>
      <c r="D24" s="3">
        <v>135.16</v>
      </c>
      <c r="E24" s="11"/>
    </row>
    <row r="25" spans="1:5" x14ac:dyDescent="0.2">
      <c r="A25" s="2">
        <v>39083</v>
      </c>
      <c r="B25" s="13" t="str">
        <f t="shared" si="0"/>
        <v>4,93589</v>
      </c>
      <c r="C25" s="12">
        <f t="shared" si="1"/>
        <v>4.9358945887926566</v>
      </c>
      <c r="D25" s="3">
        <v>135.09</v>
      </c>
      <c r="E25" s="11"/>
    </row>
    <row r="26" spans="1:5" x14ac:dyDescent="0.2">
      <c r="A26" s="2">
        <v>39114</v>
      </c>
      <c r="B26" s="13" t="str">
        <f t="shared" si="0"/>
        <v>4,88956</v>
      </c>
      <c r="C26" s="12">
        <f t="shared" si="1"/>
        <v>4.8895651536261635</v>
      </c>
      <c r="D26" s="3">
        <v>136.37</v>
      </c>
      <c r="E26" s="11"/>
    </row>
    <row r="27" spans="1:5" x14ac:dyDescent="0.2">
      <c r="A27" s="2">
        <v>39142</v>
      </c>
      <c r="B27" s="13" t="str">
        <f t="shared" si="0"/>
        <v>4,84233</v>
      </c>
      <c r="C27" s="12">
        <f t="shared" si="1"/>
        <v>4.8423384168482206</v>
      </c>
      <c r="D27" s="3">
        <v>137.69999999999999</v>
      </c>
      <c r="E27" s="11"/>
    </row>
    <row r="28" spans="1:5" x14ac:dyDescent="0.2">
      <c r="A28" s="2">
        <v>39173</v>
      </c>
      <c r="B28" s="13" t="str">
        <f t="shared" si="0"/>
        <v>4,80396</v>
      </c>
      <c r="C28" s="12">
        <f t="shared" si="1"/>
        <v>4.8039625360230538</v>
      </c>
      <c r="D28" s="3">
        <v>138.80000000000001</v>
      </c>
      <c r="E28" s="11"/>
    </row>
    <row r="29" spans="1:5" x14ac:dyDescent="0.2">
      <c r="A29" s="2">
        <v>39203</v>
      </c>
      <c r="B29" s="13" t="str">
        <f t="shared" si="0"/>
        <v>4,78534</v>
      </c>
      <c r="C29" s="12">
        <f t="shared" si="1"/>
        <v>4.7853451987943156</v>
      </c>
      <c r="D29" s="3">
        <v>139.34</v>
      </c>
      <c r="E29" s="11"/>
    </row>
    <row r="30" spans="1:5" x14ac:dyDescent="0.2">
      <c r="A30" s="2">
        <v>39234</v>
      </c>
      <c r="B30" s="13" t="str">
        <f t="shared" si="0"/>
        <v>4,79050</v>
      </c>
      <c r="C30" s="12">
        <f t="shared" si="1"/>
        <v>4.790502191249371</v>
      </c>
      <c r="D30" s="3">
        <v>139.19</v>
      </c>
      <c r="E30" s="11"/>
    </row>
    <row r="31" spans="1:5" x14ac:dyDescent="0.2">
      <c r="A31" s="2">
        <v>39264</v>
      </c>
      <c r="B31" s="13" t="str">
        <f t="shared" si="0"/>
        <v>4,78740</v>
      </c>
      <c r="C31" s="12">
        <f t="shared" si="1"/>
        <v>4.7874066628374496</v>
      </c>
      <c r="D31" s="3">
        <v>139.28</v>
      </c>
      <c r="E31" s="11"/>
    </row>
    <row r="32" spans="1:5" x14ac:dyDescent="0.2">
      <c r="A32" s="2">
        <v>39295</v>
      </c>
      <c r="B32" s="13" t="str">
        <f t="shared" si="0"/>
        <v>4,74684</v>
      </c>
      <c r="C32" s="12">
        <f t="shared" si="1"/>
        <v>4.7468498611803227</v>
      </c>
      <c r="D32" s="3">
        <v>140.47</v>
      </c>
      <c r="E32" s="11"/>
    </row>
    <row r="33" spans="1:16" x14ac:dyDescent="0.2">
      <c r="A33" s="2">
        <v>39326</v>
      </c>
      <c r="B33" s="13" t="str">
        <f t="shared" si="0"/>
        <v>4,69901</v>
      </c>
      <c r="C33" s="12">
        <f t="shared" si="1"/>
        <v>4.6990133897110633</v>
      </c>
      <c r="D33" s="3">
        <v>141.9</v>
      </c>
      <c r="E33" s="1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">
      <c r="A34" s="2">
        <v>39356</v>
      </c>
      <c r="B34" s="13" t="str">
        <f t="shared" si="0"/>
        <v>4,70531</v>
      </c>
      <c r="C34" s="12">
        <f t="shared" si="1"/>
        <v>4.7053136687601436</v>
      </c>
      <c r="D34" s="3">
        <v>141.71</v>
      </c>
      <c r="E34" s="11"/>
    </row>
    <row r="35" spans="1:16" x14ac:dyDescent="0.2">
      <c r="A35" s="2">
        <v>39387</v>
      </c>
      <c r="B35" s="13" t="str">
        <f t="shared" si="0"/>
        <v>4,66351</v>
      </c>
      <c r="C35" s="12">
        <f t="shared" si="1"/>
        <v>4.6635193733389286</v>
      </c>
      <c r="D35" s="3">
        <v>142.97999999999999</v>
      </c>
      <c r="E35" s="11"/>
    </row>
    <row r="36" spans="1:16" x14ac:dyDescent="0.2">
      <c r="A36" s="2">
        <v>39417</v>
      </c>
      <c r="B36" s="13" t="str">
        <f t="shared" si="0"/>
        <v>4,65667</v>
      </c>
      <c r="C36" s="12">
        <f t="shared" si="1"/>
        <v>4.6566799357497031</v>
      </c>
      <c r="D36" s="3">
        <v>143.19</v>
      </c>
      <c r="E36" s="11"/>
    </row>
    <row r="37" spans="1:16" x14ac:dyDescent="0.2">
      <c r="A37" s="2">
        <v>39448</v>
      </c>
      <c r="B37" s="13" t="str">
        <f t="shared" si="0"/>
        <v>4,63692</v>
      </c>
      <c r="C37" s="12">
        <f t="shared" si="1"/>
        <v>4.6369262865090395</v>
      </c>
      <c r="D37" s="3">
        <v>143.80000000000001</v>
      </c>
      <c r="E37" s="11"/>
    </row>
    <row r="38" spans="1:16" x14ac:dyDescent="0.2">
      <c r="A38" s="2">
        <v>39479</v>
      </c>
      <c r="B38" s="13" t="str">
        <f t="shared" si="0"/>
        <v>4,52122</v>
      </c>
      <c r="C38" s="12">
        <f t="shared" si="1"/>
        <v>4.5212232167073498</v>
      </c>
      <c r="D38" s="3">
        <v>147.47999999999999</v>
      </c>
      <c r="E38" s="11"/>
    </row>
    <row r="39" spans="1:16" x14ac:dyDescent="0.2">
      <c r="A39" s="2">
        <v>39508</v>
      </c>
      <c r="B39" s="13" t="str">
        <f t="shared" si="0"/>
        <v>4,38216</v>
      </c>
      <c r="C39" s="12">
        <f t="shared" si="1"/>
        <v>4.382163512092534</v>
      </c>
      <c r="D39" s="3">
        <v>152.16</v>
      </c>
      <c r="E39" s="11"/>
    </row>
    <row r="40" spans="1:16" x14ac:dyDescent="0.2">
      <c r="A40" s="2">
        <v>39539</v>
      </c>
      <c r="B40" s="13" t="str">
        <f t="shared" si="0"/>
        <v>4,19364</v>
      </c>
      <c r="C40" s="12">
        <f t="shared" si="1"/>
        <v>4.1936477987421386</v>
      </c>
      <c r="D40" s="3">
        <v>159</v>
      </c>
      <c r="E40" s="11"/>
    </row>
    <row r="41" spans="1:16" x14ac:dyDescent="0.2">
      <c r="A41" s="2">
        <v>39569</v>
      </c>
      <c r="B41" s="13" t="str">
        <f t="shared" si="0"/>
        <v>4,10660</v>
      </c>
      <c r="C41" s="12">
        <f t="shared" si="1"/>
        <v>4.1066083636139679</v>
      </c>
      <c r="D41" s="3">
        <v>162.37</v>
      </c>
      <c r="E41" s="11"/>
    </row>
    <row r="42" spans="1:16" x14ac:dyDescent="0.2">
      <c r="A42" s="2">
        <v>39600</v>
      </c>
      <c r="B42" s="13" t="str">
        <f t="shared" si="0"/>
        <v>4,09324</v>
      </c>
      <c r="C42" s="12">
        <f t="shared" si="1"/>
        <v>4.0932473910374458</v>
      </c>
      <c r="D42" s="3">
        <v>162.9</v>
      </c>
      <c r="E42" s="11"/>
    </row>
    <row r="43" spans="1:16" x14ac:dyDescent="0.2">
      <c r="A43" s="2">
        <v>39630</v>
      </c>
      <c r="B43" s="13" t="str">
        <f t="shared" si="0"/>
        <v>4,04286</v>
      </c>
      <c r="C43" s="12">
        <f t="shared" si="1"/>
        <v>4.0428666707087855</v>
      </c>
      <c r="D43" s="3">
        <v>164.93</v>
      </c>
      <c r="E43" s="11"/>
    </row>
    <row r="44" spans="1:16" x14ac:dyDescent="0.2">
      <c r="A44" s="2">
        <v>39661</v>
      </c>
      <c r="B44" s="13" t="str">
        <f t="shared" si="0"/>
        <v>4,13975</v>
      </c>
      <c r="C44" s="12">
        <f t="shared" si="1"/>
        <v>4.1397529024647666</v>
      </c>
      <c r="D44" s="3">
        <v>161.07</v>
      </c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">
      <c r="A45" s="2">
        <v>39692</v>
      </c>
      <c r="B45" s="13" t="str">
        <f t="shared" si="0"/>
        <v>4,17709</v>
      </c>
      <c r="C45" s="12">
        <f t="shared" si="1"/>
        <v>4.177097036897826</v>
      </c>
      <c r="D45" s="3">
        <v>159.63</v>
      </c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2">
      <c r="A46" s="2">
        <v>39722</v>
      </c>
      <c r="B46" s="13" t="str">
        <f t="shared" si="0"/>
        <v>4,15341</v>
      </c>
      <c r="C46" s="12">
        <f t="shared" si="1"/>
        <v>4.1534197084838667</v>
      </c>
      <c r="D46" s="3">
        <v>160.54</v>
      </c>
      <c r="E46" s="11"/>
    </row>
    <row r="47" spans="1:16" x14ac:dyDescent="0.2">
      <c r="A47" s="2">
        <v>39753</v>
      </c>
      <c r="B47" s="13" t="str">
        <f t="shared" si="0"/>
        <v>4,15471</v>
      </c>
      <c r="C47" s="12">
        <f t="shared" si="1"/>
        <v>4.1547136893264369</v>
      </c>
      <c r="D47" s="3">
        <v>160.49</v>
      </c>
      <c r="E47" s="11"/>
    </row>
    <row r="48" spans="1:16" x14ac:dyDescent="0.2">
      <c r="A48" s="2">
        <v>39783</v>
      </c>
      <c r="B48" s="13" t="str">
        <f t="shared" si="0"/>
        <v>4,30742</v>
      </c>
      <c r="C48" s="12">
        <f t="shared" si="1"/>
        <v>4.3074289405684745</v>
      </c>
      <c r="D48" s="3">
        <v>154.80000000000001</v>
      </c>
      <c r="E48" s="11"/>
    </row>
    <row r="49" spans="1:5" x14ac:dyDescent="0.2">
      <c r="A49" s="2">
        <v>39814</v>
      </c>
      <c r="B49" s="13" t="str">
        <f t="shared" si="0"/>
        <v>4,29743</v>
      </c>
      <c r="C49" s="12">
        <f t="shared" si="1"/>
        <v>4.2974349059035832</v>
      </c>
      <c r="D49" s="3">
        <v>155.16</v>
      </c>
      <c r="E49" s="11"/>
    </row>
    <row r="50" spans="1:5" x14ac:dyDescent="0.2">
      <c r="A50" s="2">
        <v>39845</v>
      </c>
      <c r="B50" s="13" t="str">
        <f t="shared" si="0"/>
        <v>4,24788</v>
      </c>
      <c r="C50" s="12">
        <f t="shared" si="1"/>
        <v>4.2478817608460213</v>
      </c>
      <c r="D50" s="3">
        <v>156.97</v>
      </c>
      <c r="E50" s="11"/>
    </row>
    <row r="51" spans="1:5" x14ac:dyDescent="0.2">
      <c r="A51" s="2">
        <v>39873</v>
      </c>
      <c r="B51" s="13" t="str">
        <f t="shared" si="0"/>
        <v>4,23546</v>
      </c>
      <c r="C51" s="12">
        <f t="shared" si="1"/>
        <v>4.2354697325795589</v>
      </c>
      <c r="D51" s="3">
        <v>157.43</v>
      </c>
      <c r="E51" s="11"/>
    </row>
    <row r="52" spans="1:5" x14ac:dyDescent="0.2">
      <c r="A52" s="2">
        <v>39904</v>
      </c>
      <c r="B52" s="13" t="str">
        <f t="shared" si="0"/>
        <v>4,20820</v>
      </c>
      <c r="C52" s="12">
        <f t="shared" si="1"/>
        <v>4.2082044809088037</v>
      </c>
      <c r="D52" s="3">
        <v>158.44999999999999</v>
      </c>
      <c r="E52" s="11"/>
    </row>
    <row r="53" spans="1:5" x14ac:dyDescent="0.2">
      <c r="A53" s="2">
        <v>39934</v>
      </c>
      <c r="B53" s="13" t="str">
        <f t="shared" si="0"/>
        <v>4,21033</v>
      </c>
      <c r="C53" s="12">
        <f t="shared" si="1"/>
        <v>4.2103302393130004</v>
      </c>
      <c r="D53" s="3">
        <v>158.37</v>
      </c>
      <c r="E53" s="11"/>
    </row>
    <row r="54" spans="1:5" x14ac:dyDescent="0.2">
      <c r="A54" s="2">
        <v>39965</v>
      </c>
      <c r="B54" s="13" t="str">
        <f t="shared" si="0"/>
        <v>4,17108</v>
      </c>
      <c r="C54" s="12">
        <f t="shared" si="1"/>
        <v>4.1710872013011375</v>
      </c>
      <c r="D54" s="3">
        <v>159.86000000000001</v>
      </c>
      <c r="E54" s="11"/>
    </row>
    <row r="55" spans="1:5" x14ac:dyDescent="0.2">
      <c r="A55" s="2">
        <v>39995</v>
      </c>
      <c r="B55" s="13" t="str">
        <f t="shared" si="0"/>
        <v>4,20051</v>
      </c>
      <c r="C55" s="12">
        <f t="shared" si="1"/>
        <v>4.2005165679727856</v>
      </c>
      <c r="D55" s="3">
        <v>158.74</v>
      </c>
      <c r="E55" s="11"/>
    </row>
    <row r="56" spans="1:5" x14ac:dyDescent="0.2">
      <c r="A56" s="2">
        <v>40026</v>
      </c>
      <c r="B56" s="13" t="str">
        <f t="shared" si="0"/>
        <v>4,18312</v>
      </c>
      <c r="C56" s="12">
        <f t="shared" si="1"/>
        <v>4.1831242158092845</v>
      </c>
      <c r="D56" s="3">
        <v>159.4</v>
      </c>
      <c r="E56" s="11"/>
    </row>
    <row r="57" spans="1:5" x14ac:dyDescent="0.2">
      <c r="A57" s="2">
        <v>40057</v>
      </c>
      <c r="B57" s="13" t="str">
        <f t="shared" si="0"/>
        <v>4,15756</v>
      </c>
      <c r="C57" s="12">
        <f t="shared" si="1"/>
        <v>4.1575632871929171</v>
      </c>
      <c r="D57" s="3">
        <v>160.38</v>
      </c>
      <c r="E57" s="11"/>
    </row>
    <row r="58" spans="1:5" x14ac:dyDescent="0.2">
      <c r="A58" s="2">
        <v>40087</v>
      </c>
      <c r="B58" s="13" t="str">
        <f t="shared" si="0"/>
        <v>4,14567</v>
      </c>
      <c r="C58" s="12">
        <f t="shared" si="1"/>
        <v>4.1456727182292958</v>
      </c>
      <c r="D58" s="3">
        <v>160.84</v>
      </c>
      <c r="E58" s="11"/>
    </row>
    <row r="59" spans="1:5" x14ac:dyDescent="0.2">
      <c r="A59" s="2">
        <v>40118</v>
      </c>
      <c r="B59" s="13" t="str">
        <f t="shared" si="0"/>
        <v>4,09274</v>
      </c>
      <c r="C59" s="12">
        <f t="shared" si="1"/>
        <v>4.0927449054750795</v>
      </c>
      <c r="D59" s="3">
        <v>162.91999999999999</v>
      </c>
      <c r="E59" s="11"/>
    </row>
    <row r="60" spans="1:5" x14ac:dyDescent="0.2">
      <c r="A60" s="2">
        <v>40148</v>
      </c>
      <c r="B60" s="13" t="str">
        <f t="shared" si="0"/>
        <v>4,06628</v>
      </c>
      <c r="C60" s="12">
        <f t="shared" si="1"/>
        <v>4.0662885717770463</v>
      </c>
      <c r="D60" s="3">
        <v>163.98</v>
      </c>
      <c r="E60" s="11"/>
    </row>
    <row r="61" spans="1:5" x14ac:dyDescent="0.2">
      <c r="A61" s="2">
        <v>40179</v>
      </c>
      <c r="B61" s="13" t="str">
        <f t="shared" si="0"/>
        <v>4,04262</v>
      </c>
      <c r="C61" s="12">
        <f t="shared" si="1"/>
        <v>4.0426215593549166</v>
      </c>
      <c r="D61" s="3">
        <v>164.94</v>
      </c>
      <c r="E61" s="11"/>
    </row>
    <row r="62" spans="1:5" x14ac:dyDescent="0.2">
      <c r="A62" s="2">
        <v>40210</v>
      </c>
      <c r="B62" s="13" t="str">
        <f t="shared" si="0"/>
        <v>3,97656</v>
      </c>
      <c r="C62" s="12">
        <f t="shared" si="1"/>
        <v>3.9765624999999996</v>
      </c>
      <c r="D62" s="3">
        <v>167.68</v>
      </c>
      <c r="E62" s="11"/>
    </row>
    <row r="63" spans="1:5" x14ac:dyDescent="0.2">
      <c r="A63" s="2">
        <v>40238</v>
      </c>
      <c r="B63" s="13" t="str">
        <f t="shared" si="0"/>
        <v>3,90072</v>
      </c>
      <c r="C63" s="12">
        <f t="shared" si="1"/>
        <v>3.9007254007254004</v>
      </c>
      <c r="D63" s="3">
        <v>170.94</v>
      </c>
      <c r="E63" s="11"/>
    </row>
    <row r="64" spans="1:5" x14ac:dyDescent="0.2">
      <c r="A64" s="2">
        <v>40269</v>
      </c>
      <c r="B64" s="13" t="str">
        <f t="shared" si="0"/>
        <v>3,81109</v>
      </c>
      <c r="C64" s="12">
        <f t="shared" si="1"/>
        <v>3.8110996799268402</v>
      </c>
      <c r="D64" s="3">
        <v>174.96</v>
      </c>
      <c r="E64" s="11"/>
    </row>
    <row r="65" spans="1:16" x14ac:dyDescent="0.2">
      <c r="A65" s="2">
        <v>40299</v>
      </c>
      <c r="B65" s="13" t="str">
        <f t="shared" si="0"/>
        <v>3,85539</v>
      </c>
      <c r="C65" s="12">
        <f t="shared" si="1"/>
        <v>3.8553917317143682</v>
      </c>
      <c r="D65" s="3">
        <v>172.95</v>
      </c>
      <c r="E65" s="11"/>
    </row>
    <row r="66" spans="1:16" x14ac:dyDescent="0.2">
      <c r="A66" s="2">
        <v>40330</v>
      </c>
      <c r="B66" s="13" t="str">
        <f t="shared" ref="B66:B129" si="2">LEFT(C66,7)</f>
        <v>3,87488</v>
      </c>
      <c r="C66" s="12">
        <f t="shared" ref="C66:C129" si="3">$D$197/D66</f>
        <v>3.8748837749883771</v>
      </c>
      <c r="D66" s="3">
        <v>172.08</v>
      </c>
      <c r="E66" s="11"/>
    </row>
    <row r="67" spans="1:16" x14ac:dyDescent="0.2">
      <c r="A67" s="2">
        <v>40360</v>
      </c>
      <c r="B67" s="13" t="str">
        <f t="shared" si="2"/>
        <v>3,88097</v>
      </c>
      <c r="C67" s="12">
        <f t="shared" si="3"/>
        <v>3.8809731680344566</v>
      </c>
      <c r="D67" s="3">
        <v>171.81</v>
      </c>
      <c r="E67" s="11"/>
    </row>
    <row r="68" spans="1:16" x14ac:dyDescent="0.2">
      <c r="A68" s="2">
        <v>40391</v>
      </c>
      <c r="B68" s="13" t="str">
        <f t="shared" si="2"/>
        <v>3,83675</v>
      </c>
      <c r="C68" s="12">
        <f t="shared" si="3"/>
        <v>3.8367570055814491</v>
      </c>
      <c r="D68" s="3">
        <v>173.79</v>
      </c>
      <c r="E68" s="11"/>
    </row>
    <row r="69" spans="1:16" x14ac:dyDescent="0.2">
      <c r="A69" s="2">
        <v>40422</v>
      </c>
      <c r="B69" s="13" t="str">
        <f t="shared" si="2"/>
        <v>3,81742</v>
      </c>
      <c r="C69" s="12">
        <f t="shared" si="3"/>
        <v>3.817427148336864</v>
      </c>
      <c r="D69" s="3">
        <v>174.67</v>
      </c>
      <c r="E69" s="11"/>
    </row>
    <row r="70" spans="1:16" x14ac:dyDescent="0.2">
      <c r="A70" s="2">
        <v>40452</v>
      </c>
      <c r="B70" s="13" t="str">
        <f t="shared" si="2"/>
        <v>3,77186</v>
      </c>
      <c r="C70" s="12">
        <f t="shared" si="3"/>
        <v>3.7718633329562166</v>
      </c>
      <c r="D70" s="3">
        <v>176.78</v>
      </c>
      <c r="E70" s="11"/>
    </row>
    <row r="71" spans="1:16" x14ac:dyDescent="0.2">
      <c r="A71" s="2">
        <v>40483</v>
      </c>
      <c r="B71" s="13" t="str">
        <f t="shared" si="2"/>
        <v>3,78363</v>
      </c>
      <c r="C71" s="12">
        <f t="shared" si="3"/>
        <v>3.783635022413891</v>
      </c>
      <c r="D71" s="3">
        <v>176.23</v>
      </c>
      <c r="E71" s="11"/>
    </row>
    <row r="72" spans="1:16" x14ac:dyDescent="0.2">
      <c r="A72" s="2">
        <v>40513</v>
      </c>
      <c r="B72" s="13" t="str">
        <f t="shared" si="2"/>
        <v>3,73468</v>
      </c>
      <c r="C72" s="12">
        <f t="shared" si="3"/>
        <v>3.7346813039094879</v>
      </c>
      <c r="D72" s="3">
        <v>178.54</v>
      </c>
      <c r="E72" s="11"/>
    </row>
    <row r="73" spans="1:16" x14ac:dyDescent="0.2">
      <c r="A73" s="2">
        <v>40544</v>
      </c>
      <c r="B73" s="13" t="str">
        <f t="shared" si="2"/>
        <v>3,64864</v>
      </c>
      <c r="C73" s="12">
        <f t="shared" si="3"/>
        <v>3.6486456908344733</v>
      </c>
      <c r="D73" s="3">
        <v>182.75</v>
      </c>
      <c r="E73" s="11"/>
    </row>
    <row r="74" spans="1:16" x14ac:dyDescent="0.2">
      <c r="A74" s="2">
        <v>40575</v>
      </c>
      <c r="B74" s="13" t="str">
        <f t="shared" si="2"/>
        <v>3,58682</v>
      </c>
      <c r="C74" s="12">
        <f t="shared" si="3"/>
        <v>3.5868208714362559</v>
      </c>
      <c r="D74" s="3">
        <v>185.9</v>
      </c>
      <c r="E74" s="11"/>
    </row>
    <row r="75" spans="1:16" x14ac:dyDescent="0.2">
      <c r="A75" s="2">
        <v>40603</v>
      </c>
      <c r="B75" s="13" t="str">
        <f t="shared" si="2"/>
        <v>3,54355</v>
      </c>
      <c r="C75" s="12">
        <f t="shared" si="3"/>
        <v>3.5435510442684808</v>
      </c>
      <c r="D75" s="3">
        <v>188.17</v>
      </c>
      <c r="E75" s="11"/>
    </row>
    <row r="76" spans="1:16" x14ac:dyDescent="0.2">
      <c r="A76" s="2">
        <v>40634</v>
      </c>
      <c r="B76" s="13" t="str">
        <f t="shared" si="2"/>
        <v>3,52202</v>
      </c>
      <c r="C76" s="12">
        <f t="shared" si="3"/>
        <v>3.5220261990281005</v>
      </c>
      <c r="D76" s="3">
        <v>189.32</v>
      </c>
      <c r="E76" s="11"/>
    </row>
    <row r="77" spans="1:16" x14ac:dyDescent="0.2">
      <c r="A77" s="2">
        <v>40664</v>
      </c>
      <c r="B77" s="13" t="str">
        <f t="shared" si="2"/>
        <v>3,51663</v>
      </c>
      <c r="C77" s="12">
        <f t="shared" si="3"/>
        <v>3.516639417752228</v>
      </c>
      <c r="D77" s="3">
        <v>189.61</v>
      </c>
      <c r="E77" s="11"/>
    </row>
    <row r="78" spans="1:16" x14ac:dyDescent="0.2">
      <c r="A78" s="2">
        <v>40695</v>
      </c>
      <c r="B78" s="13" t="str">
        <f t="shared" si="2"/>
        <v>3,51645</v>
      </c>
      <c r="C78" s="12">
        <f t="shared" si="3"/>
        <v>3.5164539605526839</v>
      </c>
      <c r="D78" s="3">
        <v>189.62</v>
      </c>
      <c r="E78" s="1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x14ac:dyDescent="0.2">
      <c r="A79" s="2">
        <v>40725</v>
      </c>
      <c r="B79" s="13" t="str">
        <f t="shared" si="2"/>
        <v>3,51738</v>
      </c>
      <c r="C79" s="12">
        <f t="shared" si="3"/>
        <v>3.5173814422113203</v>
      </c>
      <c r="D79" s="3">
        <v>189.57</v>
      </c>
      <c r="E79" s="1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x14ac:dyDescent="0.2">
      <c r="A80" s="2">
        <v>40756</v>
      </c>
      <c r="B80" s="13" t="str">
        <f t="shared" si="2"/>
        <v>3,45648</v>
      </c>
      <c r="C80" s="12">
        <f t="shared" si="3"/>
        <v>3.4564822974444041</v>
      </c>
      <c r="D80" s="3">
        <v>192.91</v>
      </c>
      <c r="E80" s="1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x14ac:dyDescent="0.2">
      <c r="A81" s="2">
        <v>40787</v>
      </c>
      <c r="B81" s="13" t="str">
        <f t="shared" si="2"/>
        <v>3,40390</v>
      </c>
      <c r="C81" s="12">
        <f t="shared" si="3"/>
        <v>3.4039001480422688</v>
      </c>
      <c r="D81" s="3">
        <v>195.89</v>
      </c>
      <c r="E81" s="1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2">
      <c r="A82" s="2">
        <v>40817</v>
      </c>
      <c r="B82" s="13" t="str">
        <f t="shared" si="2"/>
        <v>3,35019</v>
      </c>
      <c r="C82" s="12">
        <f t="shared" si="3"/>
        <v>3.350198462543335</v>
      </c>
      <c r="D82" s="3">
        <v>199.03</v>
      </c>
      <c r="E82" s="1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x14ac:dyDescent="0.2">
      <c r="A83" s="2">
        <v>40848</v>
      </c>
      <c r="B83" s="13" t="str">
        <f t="shared" si="2"/>
        <v>3,32862</v>
      </c>
      <c r="C83" s="12">
        <f t="shared" si="3"/>
        <v>3.3286242012779552</v>
      </c>
      <c r="D83" s="3">
        <v>200.32</v>
      </c>
      <c r="E83" s="1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x14ac:dyDescent="0.2">
      <c r="A84" s="2">
        <v>40878</v>
      </c>
      <c r="B84" s="13" t="str">
        <f t="shared" si="2"/>
        <v>3,29555</v>
      </c>
      <c r="C84" s="12">
        <f t="shared" si="3"/>
        <v>3.2955567637028613</v>
      </c>
      <c r="D84" s="3">
        <v>202.33</v>
      </c>
      <c r="E84" s="1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x14ac:dyDescent="0.2">
      <c r="A85" s="2">
        <v>40909</v>
      </c>
      <c r="B85" s="13" t="str">
        <f t="shared" si="2"/>
        <v>3,28306</v>
      </c>
      <c r="C85" s="12">
        <f t="shared" si="3"/>
        <v>3.2830625307730181</v>
      </c>
      <c r="D85" s="3">
        <v>203.1</v>
      </c>
      <c r="E85" s="1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x14ac:dyDescent="0.2">
      <c r="A86" s="2">
        <v>40940</v>
      </c>
      <c r="B86" s="13" t="str">
        <f t="shared" si="2"/>
        <v>3,28613</v>
      </c>
      <c r="C86" s="12">
        <f t="shared" si="3"/>
        <v>3.2861367108570301</v>
      </c>
      <c r="D86" s="3">
        <v>202.91</v>
      </c>
      <c r="E86" s="11"/>
    </row>
    <row r="87" spans="1:16" x14ac:dyDescent="0.2">
      <c r="A87" s="2">
        <v>40969</v>
      </c>
      <c r="B87" s="13" t="str">
        <f t="shared" si="2"/>
        <v>3,27435</v>
      </c>
      <c r="C87" s="12">
        <f t="shared" si="3"/>
        <v>3.2743567079159299</v>
      </c>
      <c r="D87" s="3">
        <v>203.64</v>
      </c>
      <c r="E87" s="11"/>
    </row>
    <row r="88" spans="1:16" x14ac:dyDescent="0.2">
      <c r="A88" s="2">
        <v>41000</v>
      </c>
      <c r="B88" s="13" t="str">
        <f t="shared" si="2"/>
        <v>3,27162</v>
      </c>
      <c r="C88" s="12">
        <f t="shared" si="3"/>
        <v>3.2716255335852016</v>
      </c>
      <c r="D88" s="3">
        <v>203.81</v>
      </c>
      <c r="E88" s="11"/>
    </row>
    <row r="89" spans="1:16" x14ac:dyDescent="0.2">
      <c r="A89" s="2">
        <v>41030</v>
      </c>
      <c r="B89" s="13" t="str">
        <f t="shared" si="2"/>
        <v>3,25438</v>
      </c>
      <c r="C89" s="12">
        <f t="shared" si="3"/>
        <v>3.2543803992386158</v>
      </c>
      <c r="D89" s="3">
        <v>204.89</v>
      </c>
      <c r="E89" s="11"/>
    </row>
    <row r="90" spans="1:16" x14ac:dyDescent="0.2">
      <c r="A90" s="2">
        <v>41061</v>
      </c>
      <c r="B90" s="13" t="str">
        <f t="shared" si="2"/>
        <v>3,30372</v>
      </c>
      <c r="C90" s="12">
        <f t="shared" si="3"/>
        <v>3.3037209532775105</v>
      </c>
      <c r="D90" s="3">
        <v>201.83</v>
      </c>
      <c r="E90" s="11"/>
    </row>
    <row r="91" spans="1:16" x14ac:dyDescent="0.2">
      <c r="A91" s="2">
        <v>41091</v>
      </c>
      <c r="B91" s="13" t="str">
        <f t="shared" si="2"/>
        <v>3,31406</v>
      </c>
      <c r="C91" s="12">
        <f t="shared" si="3"/>
        <v>3.314065606361829</v>
      </c>
      <c r="D91" s="3">
        <v>201.2</v>
      </c>
      <c r="E91" s="11"/>
    </row>
    <row r="92" spans="1:16" x14ac:dyDescent="0.2">
      <c r="A92" s="2">
        <v>41122</v>
      </c>
      <c r="B92" s="13" t="str">
        <f t="shared" si="2"/>
        <v>3,30568</v>
      </c>
      <c r="C92" s="12">
        <f t="shared" si="3"/>
        <v>3.305686381438699</v>
      </c>
      <c r="D92" s="3">
        <v>201.71</v>
      </c>
      <c r="E92" s="11"/>
    </row>
    <row r="93" spans="1:16" x14ac:dyDescent="0.2">
      <c r="A93" s="2">
        <v>41153</v>
      </c>
      <c r="B93" s="13" t="str">
        <f t="shared" si="2"/>
        <v>3,27194</v>
      </c>
      <c r="C93" s="12">
        <f t="shared" si="3"/>
        <v>3.2719466117081311</v>
      </c>
      <c r="D93" s="3">
        <v>203.79</v>
      </c>
      <c r="E93" s="11"/>
    </row>
    <row r="94" spans="1:16" x14ac:dyDescent="0.2">
      <c r="A94" s="2">
        <v>41183</v>
      </c>
      <c r="B94" s="13" t="str">
        <f t="shared" si="2"/>
        <v>3,26617</v>
      </c>
      <c r="C94" s="12">
        <f t="shared" si="3"/>
        <v>3.2661768307616947</v>
      </c>
      <c r="D94" s="3">
        <v>204.15</v>
      </c>
      <c r="E94" s="11"/>
    </row>
    <row r="95" spans="1:16" x14ac:dyDescent="0.2">
      <c r="A95" s="2">
        <v>41214</v>
      </c>
      <c r="B95" s="13" t="str">
        <f t="shared" si="2"/>
        <v>3,21282</v>
      </c>
      <c r="C95" s="12">
        <f t="shared" si="3"/>
        <v>3.2128264430953068</v>
      </c>
      <c r="D95" s="3">
        <v>207.54</v>
      </c>
      <c r="E95" s="11"/>
    </row>
    <row r="96" spans="1:16" x14ac:dyDescent="0.2">
      <c r="A96" s="2">
        <v>41244</v>
      </c>
      <c r="B96" s="13" t="str">
        <f t="shared" si="2"/>
        <v>3,21670</v>
      </c>
      <c r="C96" s="12">
        <f t="shared" si="3"/>
        <v>3.2167012398089634</v>
      </c>
      <c r="D96" s="3">
        <v>207.29</v>
      </c>
      <c r="E96" s="11"/>
    </row>
    <row r="97" spans="1:5" x14ac:dyDescent="0.2">
      <c r="A97" s="2">
        <v>41275</v>
      </c>
      <c r="B97" s="13" t="str">
        <f t="shared" si="2"/>
        <v>3,22260</v>
      </c>
      <c r="C97" s="12">
        <f t="shared" si="3"/>
        <v>3.222608863757189</v>
      </c>
      <c r="D97" s="3">
        <v>206.91</v>
      </c>
      <c r="E97" s="11"/>
    </row>
    <row r="98" spans="1:5" x14ac:dyDescent="0.2">
      <c r="A98" s="2">
        <v>41306</v>
      </c>
      <c r="B98" s="13" t="str">
        <f t="shared" si="2"/>
        <v>3,22666</v>
      </c>
      <c r="C98" s="12">
        <f t="shared" si="3"/>
        <v>3.2266634406000483</v>
      </c>
      <c r="D98" s="3">
        <v>206.65</v>
      </c>
      <c r="E98" s="11"/>
    </row>
    <row r="99" spans="1:5" x14ac:dyDescent="0.2">
      <c r="A99" s="2">
        <v>41334</v>
      </c>
      <c r="B99" s="13" t="str">
        <f t="shared" si="2"/>
        <v>3,20064</v>
      </c>
      <c r="C99" s="12">
        <f t="shared" si="3"/>
        <v>3.2006432102913642</v>
      </c>
      <c r="D99" s="3">
        <v>208.33</v>
      </c>
      <c r="E99" s="11"/>
    </row>
    <row r="100" spans="1:5" x14ac:dyDescent="0.2">
      <c r="A100" s="2">
        <v>41365</v>
      </c>
      <c r="B100" s="13" t="str">
        <f t="shared" si="2"/>
        <v>3,21701</v>
      </c>
      <c r="C100" s="12">
        <f t="shared" si="3"/>
        <v>3.2170116273459737</v>
      </c>
      <c r="D100" s="3">
        <v>207.27</v>
      </c>
      <c r="E100" s="11"/>
    </row>
    <row r="101" spans="1:5" x14ac:dyDescent="0.2">
      <c r="A101" s="2">
        <v>41395</v>
      </c>
      <c r="B101" s="13" t="str">
        <f t="shared" si="2"/>
        <v>3,18520</v>
      </c>
      <c r="C101" s="12">
        <f t="shared" si="3"/>
        <v>3.1852011082449603</v>
      </c>
      <c r="D101" s="3">
        <v>209.34</v>
      </c>
      <c r="E101" s="11"/>
    </row>
    <row r="102" spans="1:5" x14ac:dyDescent="0.2">
      <c r="A102" s="2">
        <v>41426</v>
      </c>
      <c r="B102" s="13" t="str">
        <f t="shared" si="2"/>
        <v>3,13946</v>
      </c>
      <c r="C102" s="12">
        <f t="shared" si="3"/>
        <v>3.139460426573756</v>
      </c>
      <c r="D102" s="3">
        <v>212.39</v>
      </c>
      <c r="E102" s="11"/>
    </row>
    <row r="103" spans="1:5" x14ac:dyDescent="0.2">
      <c r="A103" s="2">
        <v>41456</v>
      </c>
      <c r="B103" s="13" t="str">
        <f t="shared" si="2"/>
        <v>3,10857</v>
      </c>
      <c r="C103" s="12">
        <f t="shared" si="3"/>
        <v>3.1085780885780885</v>
      </c>
      <c r="D103" s="3">
        <v>214.5</v>
      </c>
      <c r="E103" s="11"/>
    </row>
    <row r="104" spans="1:5" x14ac:dyDescent="0.2">
      <c r="A104" s="2">
        <v>41487</v>
      </c>
      <c r="B104" s="13" t="str">
        <f t="shared" si="2"/>
        <v>3,10727</v>
      </c>
      <c r="C104" s="12">
        <f t="shared" si="3"/>
        <v>3.107274337107973</v>
      </c>
      <c r="D104" s="3">
        <v>214.59</v>
      </c>
      <c r="E104" s="11"/>
    </row>
    <row r="105" spans="1:5" x14ac:dyDescent="0.2">
      <c r="A105" s="2">
        <v>41518</v>
      </c>
      <c r="B105" s="13" t="str">
        <f t="shared" si="2"/>
        <v>3,08014</v>
      </c>
      <c r="C105" s="12">
        <f t="shared" si="3"/>
        <v>3.0801459719142645</v>
      </c>
      <c r="D105" s="3">
        <v>216.48</v>
      </c>
      <c r="E105" s="11"/>
    </row>
    <row r="106" spans="1:5" x14ac:dyDescent="0.2">
      <c r="A106" s="2">
        <v>41548</v>
      </c>
      <c r="B106" s="13" t="str">
        <f t="shared" si="2"/>
        <v>3,05909</v>
      </c>
      <c r="C106" s="12">
        <f t="shared" si="3"/>
        <v>3.0590907005551222</v>
      </c>
      <c r="D106" s="3">
        <v>217.97</v>
      </c>
      <c r="E106" s="11"/>
    </row>
    <row r="107" spans="1:5" x14ac:dyDescent="0.2">
      <c r="A107" s="2">
        <v>41579</v>
      </c>
      <c r="B107" s="13" t="str">
        <f t="shared" si="2"/>
        <v>3,04039</v>
      </c>
      <c r="C107" s="12">
        <f t="shared" si="3"/>
        <v>3.0403994345903058</v>
      </c>
      <c r="D107" s="3">
        <v>219.31</v>
      </c>
      <c r="E107" s="11"/>
    </row>
    <row r="108" spans="1:5" x14ac:dyDescent="0.2">
      <c r="A108" s="2">
        <v>41609</v>
      </c>
      <c r="B108" s="13" t="str">
        <f t="shared" si="2"/>
        <v>3,00708</v>
      </c>
      <c r="C108" s="12">
        <f t="shared" si="3"/>
        <v>3.0070803643907276</v>
      </c>
      <c r="D108" s="3">
        <v>221.74</v>
      </c>
      <c r="E108" s="11"/>
    </row>
    <row r="109" spans="1:5" x14ac:dyDescent="0.2">
      <c r="A109" s="2">
        <v>41640</v>
      </c>
      <c r="B109" s="13" t="str">
        <f t="shared" si="2"/>
        <v>2,91047</v>
      </c>
      <c r="C109" s="12">
        <f t="shared" si="3"/>
        <v>2.9104757747708425</v>
      </c>
      <c r="D109" s="3">
        <v>229.1</v>
      </c>
      <c r="E109" s="11"/>
    </row>
    <row r="110" spans="1:5" x14ac:dyDescent="0.2">
      <c r="A110" s="2">
        <v>41671</v>
      </c>
      <c r="B110" s="13" t="str">
        <f t="shared" si="2"/>
        <v>2,87075</v>
      </c>
      <c r="C110" s="12">
        <f t="shared" si="3"/>
        <v>2.8707538640375421</v>
      </c>
      <c r="D110" s="3">
        <v>232.27</v>
      </c>
      <c r="E110" s="11"/>
    </row>
    <row r="111" spans="1:5" x14ac:dyDescent="0.2">
      <c r="A111" s="2">
        <v>41699</v>
      </c>
      <c r="B111" s="13" t="str">
        <f t="shared" si="2"/>
        <v>2,84977</v>
      </c>
      <c r="C111" s="12">
        <f t="shared" si="3"/>
        <v>2.8497734849132406</v>
      </c>
      <c r="D111" s="3">
        <v>233.98</v>
      </c>
      <c r="E111" s="11"/>
    </row>
    <row r="112" spans="1:5" x14ac:dyDescent="0.2">
      <c r="A112" s="2">
        <v>41730</v>
      </c>
      <c r="B112" s="13" t="str">
        <f t="shared" si="2"/>
        <v>2,84733</v>
      </c>
      <c r="C112" s="12">
        <f t="shared" si="3"/>
        <v>2.8473396532581772</v>
      </c>
      <c r="D112" s="3">
        <v>234.18</v>
      </c>
      <c r="E112" s="11"/>
    </row>
    <row r="113" spans="1:5" x14ac:dyDescent="0.2">
      <c r="A113" s="2">
        <v>41760</v>
      </c>
      <c r="B113" s="13" t="str">
        <f t="shared" si="2"/>
        <v>2,86225</v>
      </c>
      <c r="C113" s="12">
        <f t="shared" si="3"/>
        <v>2.8622510302197801</v>
      </c>
      <c r="D113" s="3">
        <v>232.96</v>
      </c>
      <c r="E113" s="11"/>
    </row>
    <row r="114" spans="1:5" x14ac:dyDescent="0.2">
      <c r="A114" s="2">
        <v>41791</v>
      </c>
      <c r="B114" s="13" t="str">
        <f t="shared" si="2"/>
        <v>2,86065</v>
      </c>
      <c r="C114" s="12">
        <f t="shared" si="3"/>
        <v>2.8606546827405723</v>
      </c>
      <c r="D114" s="3">
        <v>233.09</v>
      </c>
      <c r="E114" s="11"/>
    </row>
    <row r="115" spans="1:5" x14ac:dyDescent="0.2">
      <c r="A115" s="2">
        <v>41821</v>
      </c>
      <c r="B115" s="13" t="str">
        <f t="shared" si="2"/>
        <v>2,83994</v>
      </c>
      <c r="C115" s="12">
        <f t="shared" si="3"/>
        <v>2.8399420758976106</v>
      </c>
      <c r="D115" s="3">
        <v>234.79</v>
      </c>
      <c r="E115" s="11"/>
    </row>
    <row r="116" spans="1:5" x14ac:dyDescent="0.2">
      <c r="A116" s="2">
        <v>41852</v>
      </c>
      <c r="B116" s="13" t="str">
        <f t="shared" si="2"/>
        <v>2,82801</v>
      </c>
      <c r="C116" s="12">
        <f t="shared" si="3"/>
        <v>2.828017643566036</v>
      </c>
      <c r="D116" s="3">
        <v>235.78</v>
      </c>
      <c r="E116" s="11"/>
    </row>
    <row r="117" spans="1:5" x14ac:dyDescent="0.2">
      <c r="A117" s="2">
        <v>41883</v>
      </c>
      <c r="B117" s="13" t="str">
        <f t="shared" si="2"/>
        <v>2,80411</v>
      </c>
      <c r="C117" s="12">
        <f t="shared" si="3"/>
        <v>2.8041128727028051</v>
      </c>
      <c r="D117" s="3">
        <v>237.79</v>
      </c>
      <c r="E117" s="11"/>
    </row>
    <row r="118" spans="1:5" x14ac:dyDescent="0.2">
      <c r="A118" s="2">
        <v>41913</v>
      </c>
      <c r="B118" s="13" t="str">
        <f t="shared" si="2"/>
        <v>2,77863</v>
      </c>
      <c r="C118" s="12">
        <f t="shared" si="3"/>
        <v>2.7786389965412344</v>
      </c>
      <c r="D118" s="3">
        <v>239.97</v>
      </c>
      <c r="E118" s="11"/>
    </row>
    <row r="119" spans="1:5" x14ac:dyDescent="0.2">
      <c r="A119" s="2">
        <v>41944</v>
      </c>
      <c r="B119" s="13" t="str">
        <f t="shared" si="2"/>
        <v>2,80576</v>
      </c>
      <c r="C119" s="12">
        <f t="shared" si="3"/>
        <v>2.8057647801388597</v>
      </c>
      <c r="D119" s="3">
        <v>237.65</v>
      </c>
      <c r="E119" s="11"/>
    </row>
    <row r="120" spans="1:5" x14ac:dyDescent="0.2">
      <c r="A120" s="2">
        <v>41974</v>
      </c>
      <c r="B120" s="13" t="str">
        <f t="shared" si="2"/>
        <v>2,82729</v>
      </c>
      <c r="C120" s="12">
        <f t="shared" si="3"/>
        <v>2.8272981682496607</v>
      </c>
      <c r="D120" s="3">
        <v>235.84</v>
      </c>
      <c r="E120" s="11"/>
    </row>
    <row r="121" spans="1:5" x14ac:dyDescent="0.2">
      <c r="A121" s="2">
        <v>42005</v>
      </c>
      <c r="B121" s="13" t="str">
        <f t="shared" si="2"/>
        <v>2,81809</v>
      </c>
      <c r="C121" s="12">
        <f t="shared" si="3"/>
        <v>2.8180972909006377</v>
      </c>
      <c r="D121" s="3">
        <v>236.61</v>
      </c>
      <c r="E121" s="11"/>
    </row>
    <row r="122" spans="1:5" x14ac:dyDescent="0.2">
      <c r="A122" s="2">
        <v>42036</v>
      </c>
      <c r="B122" s="13" t="str">
        <f t="shared" si="2"/>
        <v>2,78455</v>
      </c>
      <c r="C122" s="12">
        <f t="shared" si="3"/>
        <v>2.7845569197360724</v>
      </c>
      <c r="D122" s="3">
        <v>239.46</v>
      </c>
      <c r="E122" s="11"/>
    </row>
    <row r="123" spans="1:5" x14ac:dyDescent="0.2">
      <c r="A123" s="2">
        <v>42064</v>
      </c>
      <c r="B123" s="13" t="str">
        <f t="shared" si="2"/>
        <v>2,75567</v>
      </c>
      <c r="C123" s="12">
        <f t="shared" si="3"/>
        <v>2.7556721907674504</v>
      </c>
      <c r="D123" s="3">
        <v>241.97</v>
      </c>
      <c r="E123" s="11"/>
    </row>
    <row r="124" spans="1:5" x14ac:dyDescent="0.2">
      <c r="A124" s="2">
        <v>42095</v>
      </c>
      <c r="B124" s="13" t="str">
        <f t="shared" si="2"/>
        <v>2,71693</v>
      </c>
      <c r="C124" s="12">
        <f t="shared" si="3"/>
        <v>2.7169342351886563</v>
      </c>
      <c r="D124" s="3">
        <v>245.42</v>
      </c>
      <c r="E124" s="11"/>
    </row>
    <row r="125" spans="1:5" x14ac:dyDescent="0.2">
      <c r="A125" s="2">
        <v>42125</v>
      </c>
      <c r="B125" s="13" t="str">
        <f t="shared" si="2"/>
        <v>2,68704</v>
      </c>
      <c r="C125" s="12">
        <f t="shared" si="3"/>
        <v>2.6870441265363687</v>
      </c>
      <c r="D125" s="3">
        <v>248.15</v>
      </c>
      <c r="E125" s="11"/>
    </row>
    <row r="126" spans="1:5" x14ac:dyDescent="0.2">
      <c r="A126" s="2">
        <v>42156</v>
      </c>
      <c r="B126" s="13" t="str">
        <f t="shared" si="2"/>
        <v>2,68023</v>
      </c>
      <c r="C126" s="12">
        <f t="shared" si="3"/>
        <v>2.6802395690971941</v>
      </c>
      <c r="D126" s="3">
        <v>248.78</v>
      </c>
      <c r="E126" s="11"/>
    </row>
    <row r="127" spans="1:5" x14ac:dyDescent="0.2">
      <c r="A127" s="2">
        <v>42186</v>
      </c>
      <c r="B127" s="13" t="str">
        <f t="shared" si="2"/>
        <v>2,68877</v>
      </c>
      <c r="C127" s="12">
        <f t="shared" si="3"/>
        <v>2.6887777732973102</v>
      </c>
      <c r="D127" s="3">
        <v>247.99</v>
      </c>
      <c r="E127" s="11"/>
    </row>
    <row r="128" spans="1:5" x14ac:dyDescent="0.2">
      <c r="A128" s="2">
        <v>42217</v>
      </c>
      <c r="B128" s="13" t="str">
        <f t="shared" si="2"/>
        <v>2,66258</v>
      </c>
      <c r="C128" s="12">
        <f t="shared" si="3"/>
        <v>2.6625803617777422</v>
      </c>
      <c r="D128" s="3">
        <v>250.43</v>
      </c>
      <c r="E128" s="11"/>
    </row>
    <row r="129" spans="1:5" x14ac:dyDescent="0.2">
      <c r="A129" s="2">
        <v>42248</v>
      </c>
      <c r="B129" s="13" t="str">
        <f t="shared" si="2"/>
        <v>2,62257</v>
      </c>
      <c r="C129" s="12">
        <f t="shared" si="3"/>
        <v>2.6225762045231069</v>
      </c>
      <c r="D129" s="3">
        <v>254.25</v>
      </c>
      <c r="E129" s="11"/>
    </row>
    <row r="130" spans="1:5" x14ac:dyDescent="0.2">
      <c r="A130" s="2">
        <v>42278</v>
      </c>
      <c r="B130" s="13" t="str">
        <f t="shared" ref="B130:B193" si="4">LEFT(C130,7)</f>
        <v>2,62784</v>
      </c>
      <c r="C130" s="12">
        <f t="shared" ref="C130:C193" si="5">$D$197/D130</f>
        <v>2.6278474028533143</v>
      </c>
      <c r="D130" s="3">
        <v>253.74</v>
      </c>
      <c r="E130" s="11"/>
    </row>
    <row r="131" spans="1:5" x14ac:dyDescent="0.2">
      <c r="A131" s="2">
        <v>42309</v>
      </c>
      <c r="B131" s="13" t="str">
        <f t="shared" si="4"/>
        <v>2,66577</v>
      </c>
      <c r="C131" s="12">
        <f t="shared" si="5"/>
        <v>2.6657737976252349</v>
      </c>
      <c r="D131" s="3">
        <v>250.13</v>
      </c>
      <c r="E131" s="11"/>
    </row>
    <row r="132" spans="1:5" x14ac:dyDescent="0.2">
      <c r="A132" s="2">
        <v>42339</v>
      </c>
      <c r="B132" s="13" t="str">
        <f t="shared" si="4"/>
        <v>2,67454</v>
      </c>
      <c r="C132" s="12">
        <f t="shared" si="5"/>
        <v>2.6745417351891216</v>
      </c>
      <c r="D132" s="3">
        <v>249.31</v>
      </c>
      <c r="E132" s="11"/>
    </row>
    <row r="133" spans="1:5" x14ac:dyDescent="0.2">
      <c r="A133" s="2">
        <v>42370</v>
      </c>
      <c r="B133" s="13" t="str">
        <f t="shared" si="4"/>
        <v>2,66003</v>
      </c>
      <c r="C133" s="12">
        <f t="shared" si="5"/>
        <v>2.6600311166074917</v>
      </c>
      <c r="D133" s="3">
        <v>250.67</v>
      </c>
      <c r="E133" s="11"/>
    </row>
    <row r="134" spans="1:5" x14ac:dyDescent="0.2">
      <c r="A134" s="2">
        <v>42401</v>
      </c>
      <c r="B134" s="13" t="str">
        <f t="shared" si="4"/>
        <v>2,66545</v>
      </c>
      <c r="C134" s="12">
        <f t="shared" si="5"/>
        <v>2.6654541093700033</v>
      </c>
      <c r="D134" s="3">
        <v>250.16</v>
      </c>
      <c r="E134" s="11"/>
    </row>
    <row r="135" spans="1:5" x14ac:dyDescent="0.2">
      <c r="A135" s="2">
        <v>42430</v>
      </c>
      <c r="B135" s="13" t="str">
        <f t="shared" si="4"/>
        <v>2,65473</v>
      </c>
      <c r="C135" s="12">
        <f t="shared" si="5"/>
        <v>2.6547358362861808</v>
      </c>
      <c r="D135" s="3">
        <v>251.17</v>
      </c>
      <c r="E135" s="11"/>
    </row>
    <row r="136" spans="1:5" x14ac:dyDescent="0.2">
      <c r="A136" s="2">
        <v>42461</v>
      </c>
      <c r="B136" s="13" t="str">
        <f t="shared" si="4"/>
        <v>2,64106</v>
      </c>
      <c r="C136" s="12">
        <f t="shared" si="5"/>
        <v>2.6410662652988472</v>
      </c>
      <c r="D136" s="3">
        <v>252.47</v>
      </c>
      <c r="E136" s="11"/>
    </row>
    <row r="137" spans="1:5" x14ac:dyDescent="0.2">
      <c r="A137" s="2">
        <v>42491</v>
      </c>
      <c r="B137" s="13" t="str">
        <f t="shared" si="4"/>
        <v>2,60251</v>
      </c>
      <c r="C137" s="12">
        <f t="shared" si="5"/>
        <v>2.6025135630927756</v>
      </c>
      <c r="D137" s="3">
        <v>256.20999999999998</v>
      </c>
      <c r="E137" s="11"/>
    </row>
    <row r="138" spans="1:5" x14ac:dyDescent="0.2">
      <c r="A138" s="2">
        <v>42522</v>
      </c>
      <c r="B138" s="13" t="str">
        <f t="shared" si="4"/>
        <v>2,59179</v>
      </c>
      <c r="C138" s="12">
        <f t="shared" si="5"/>
        <v>2.5917907256967387</v>
      </c>
      <c r="D138" s="3">
        <v>257.27</v>
      </c>
      <c r="E138" s="11"/>
    </row>
    <row r="139" spans="1:5" x14ac:dyDescent="0.2">
      <c r="A139" s="2">
        <v>42552</v>
      </c>
      <c r="B139" s="13" t="str">
        <f t="shared" si="4"/>
        <v>2,58636</v>
      </c>
      <c r="C139" s="12">
        <f t="shared" si="5"/>
        <v>2.5863620495713895</v>
      </c>
      <c r="D139" s="3">
        <v>257.81</v>
      </c>
      <c r="E139" s="11"/>
    </row>
    <row r="140" spans="1:5" x14ac:dyDescent="0.2">
      <c r="A140" s="2">
        <v>42583</v>
      </c>
      <c r="B140" s="13" t="str">
        <f t="shared" si="4"/>
        <v>2,58435</v>
      </c>
      <c r="C140" s="12">
        <f t="shared" si="5"/>
        <v>2.5843571954575402</v>
      </c>
      <c r="D140" s="3">
        <v>258.01</v>
      </c>
      <c r="E140" s="11"/>
    </row>
    <row r="141" spans="1:5" x14ac:dyDescent="0.2">
      <c r="A141" s="2">
        <v>42614</v>
      </c>
      <c r="B141" s="13" t="str">
        <f t="shared" si="4"/>
        <v>2,57676</v>
      </c>
      <c r="C141" s="12">
        <f t="shared" si="5"/>
        <v>2.5767670131777254</v>
      </c>
      <c r="D141" s="3">
        <v>258.77</v>
      </c>
      <c r="E141" s="11"/>
    </row>
    <row r="142" spans="1:5" x14ac:dyDescent="0.2">
      <c r="A142" s="2">
        <v>42644</v>
      </c>
      <c r="B142" s="13" t="str">
        <f t="shared" si="4"/>
        <v>2,55533</v>
      </c>
      <c r="C142" s="12">
        <f t="shared" si="5"/>
        <v>2.5553383919675019</v>
      </c>
      <c r="D142" s="3">
        <v>260.94</v>
      </c>
      <c r="E142" s="11"/>
    </row>
    <row r="143" spans="1:5" x14ac:dyDescent="0.2">
      <c r="A143" s="2">
        <v>42675</v>
      </c>
      <c r="B143" s="13" t="str">
        <f t="shared" si="4"/>
        <v>2,50522</v>
      </c>
      <c r="C143" s="12">
        <f t="shared" si="5"/>
        <v>2.5052224226029454</v>
      </c>
      <c r="D143" s="3">
        <v>266.16000000000003</v>
      </c>
      <c r="E143" s="11"/>
    </row>
    <row r="144" spans="1:5" x14ac:dyDescent="0.2">
      <c r="A144" s="2">
        <v>42705</v>
      </c>
      <c r="B144" s="13" t="str">
        <f t="shared" si="4"/>
        <v>2,43274</v>
      </c>
      <c r="C144" s="12">
        <f t="shared" si="5"/>
        <v>2.4327410704513115</v>
      </c>
      <c r="D144" s="3">
        <v>274.08999999999997</v>
      </c>
      <c r="E144" s="11"/>
    </row>
    <row r="145" spans="1:5" x14ac:dyDescent="0.2">
      <c r="A145" s="2">
        <v>42736</v>
      </c>
      <c r="B145" s="13" t="str">
        <f t="shared" si="4"/>
        <v>2,33969</v>
      </c>
      <c r="C145" s="12">
        <f t="shared" si="5"/>
        <v>2.3396961296887606</v>
      </c>
      <c r="D145" s="3">
        <v>284.99</v>
      </c>
      <c r="E145" s="11"/>
    </row>
    <row r="146" spans="1:5" x14ac:dyDescent="0.2">
      <c r="A146" s="2">
        <v>42767</v>
      </c>
      <c r="B146" s="13" t="str">
        <f t="shared" si="4"/>
        <v>2,31050</v>
      </c>
      <c r="C146" s="12">
        <f t="shared" si="5"/>
        <v>2.3105097196715065</v>
      </c>
      <c r="D146" s="3">
        <v>288.58999999999997</v>
      </c>
      <c r="E146" s="11"/>
    </row>
    <row r="147" spans="1:5" x14ac:dyDescent="0.2">
      <c r="A147" s="2">
        <v>42795</v>
      </c>
      <c r="B147" s="13" t="str">
        <f t="shared" si="4"/>
        <v>2,28681</v>
      </c>
      <c r="C147" s="12">
        <f t="shared" si="5"/>
        <v>2.2868166540915014</v>
      </c>
      <c r="D147" s="3">
        <v>291.58</v>
      </c>
      <c r="E147" s="11"/>
    </row>
    <row r="148" spans="1:5" x14ac:dyDescent="0.2">
      <c r="A148" s="2">
        <v>42826</v>
      </c>
      <c r="B148" s="13" t="str">
        <f t="shared" si="4"/>
        <v>2,26961</v>
      </c>
      <c r="C148" s="12">
        <f t="shared" si="5"/>
        <v>2.26961435038633</v>
      </c>
      <c r="D148" s="3">
        <v>293.79000000000002</v>
      </c>
      <c r="E148" s="11"/>
    </row>
    <row r="149" spans="1:5" x14ac:dyDescent="0.2">
      <c r="A149" s="2">
        <v>42856</v>
      </c>
      <c r="B149" s="13" t="str">
        <f t="shared" si="4"/>
        <v>2,25793</v>
      </c>
      <c r="C149" s="12">
        <f t="shared" si="5"/>
        <v>2.2579323422843789</v>
      </c>
      <c r="D149" s="3">
        <v>295.31</v>
      </c>
      <c r="E149" s="11"/>
    </row>
    <row r="150" spans="1:5" x14ac:dyDescent="0.2">
      <c r="A150" s="2">
        <v>42887</v>
      </c>
      <c r="B150" s="13" t="str">
        <f t="shared" si="4"/>
        <v>2,25632</v>
      </c>
      <c r="C150" s="12">
        <f t="shared" si="5"/>
        <v>2.2563278289117488</v>
      </c>
      <c r="D150" s="3">
        <v>295.52</v>
      </c>
      <c r="E150" s="11"/>
    </row>
    <row r="151" spans="1:5" x14ac:dyDescent="0.2">
      <c r="A151" s="2">
        <v>42917</v>
      </c>
      <c r="B151" s="13" t="str">
        <f t="shared" si="4"/>
        <v>2,24018</v>
      </c>
      <c r="C151" s="12">
        <f t="shared" si="5"/>
        <v>2.2401814211322022</v>
      </c>
      <c r="D151" s="3">
        <v>297.64999999999998</v>
      </c>
      <c r="E151" s="11"/>
    </row>
    <row r="152" spans="1:5" x14ac:dyDescent="0.2">
      <c r="A152" s="2">
        <v>42948</v>
      </c>
      <c r="B152" s="13" t="str">
        <f t="shared" si="4"/>
        <v>2,22130</v>
      </c>
      <c r="C152" s="12">
        <f t="shared" si="5"/>
        <v>2.2213005530015324</v>
      </c>
      <c r="D152" s="3">
        <v>300.18</v>
      </c>
      <c r="E152" s="11"/>
    </row>
    <row r="153" spans="1:5" x14ac:dyDescent="0.2">
      <c r="A153" s="2">
        <v>42979</v>
      </c>
      <c r="B153" s="13" t="str">
        <f t="shared" si="4"/>
        <v>2,21598</v>
      </c>
      <c r="C153" s="12">
        <f t="shared" si="5"/>
        <v>2.2159853772017284</v>
      </c>
      <c r="D153" s="3">
        <v>300.89999999999998</v>
      </c>
      <c r="E153" s="11"/>
    </row>
    <row r="154" spans="1:5" x14ac:dyDescent="0.2">
      <c r="A154" s="2">
        <v>43009</v>
      </c>
      <c r="B154" s="13" t="str">
        <f t="shared" si="4"/>
        <v>2,17876</v>
      </c>
      <c r="C154" s="12">
        <f t="shared" si="5"/>
        <v>2.1787674813749836</v>
      </c>
      <c r="D154" s="3">
        <v>306.04000000000002</v>
      </c>
      <c r="E154" s="11"/>
    </row>
    <row r="155" spans="1:5" x14ac:dyDescent="0.2">
      <c r="A155" s="2">
        <v>43040</v>
      </c>
      <c r="B155" s="13" t="str">
        <f t="shared" si="4"/>
        <v>2,13570</v>
      </c>
      <c r="C155" s="12">
        <f t="shared" si="5"/>
        <v>2.1357099388232279</v>
      </c>
      <c r="D155" s="3">
        <v>312.20999999999998</v>
      </c>
      <c r="E155" s="11"/>
    </row>
    <row r="156" spans="1:5" x14ac:dyDescent="0.2">
      <c r="A156" s="2">
        <v>43070</v>
      </c>
      <c r="B156" s="13" t="str">
        <f t="shared" si="4"/>
        <v>2,10689</v>
      </c>
      <c r="C156" s="12">
        <f t="shared" si="5"/>
        <v>2.1068945904954499</v>
      </c>
      <c r="D156" s="3">
        <v>316.48</v>
      </c>
      <c r="E156" s="11"/>
    </row>
    <row r="157" spans="1:5" x14ac:dyDescent="0.2">
      <c r="A157" s="2">
        <v>43101</v>
      </c>
      <c r="B157" s="13" t="str">
        <f t="shared" si="4"/>
        <v>2,08632</v>
      </c>
      <c r="C157" s="12">
        <f t="shared" si="5"/>
        <v>2.0863266583229034</v>
      </c>
      <c r="D157" s="3">
        <v>319.60000000000002</v>
      </c>
      <c r="E157" s="11"/>
    </row>
    <row r="158" spans="1:5" x14ac:dyDescent="0.2">
      <c r="A158" s="2">
        <v>43132</v>
      </c>
      <c r="B158" s="13" t="str">
        <f t="shared" si="4"/>
        <v>2,03184</v>
      </c>
      <c r="C158" s="12">
        <f t="shared" si="5"/>
        <v>2.0318432519730627</v>
      </c>
      <c r="D158" s="3">
        <v>328.17</v>
      </c>
      <c r="E158" s="11"/>
    </row>
    <row r="159" spans="1:5" x14ac:dyDescent="0.2">
      <c r="A159" s="2">
        <v>43160</v>
      </c>
      <c r="B159" s="13" t="str">
        <f t="shared" si="4"/>
        <v>2,00111</v>
      </c>
      <c r="C159" s="12">
        <f t="shared" si="5"/>
        <v>2.0011104108520152</v>
      </c>
      <c r="D159" s="3">
        <v>333.21</v>
      </c>
      <c r="E159" s="11"/>
    </row>
    <row r="160" spans="1:5" x14ac:dyDescent="0.2">
      <c r="A160" s="2">
        <v>43191</v>
      </c>
      <c r="B160" s="13" t="str">
        <f t="shared" si="4"/>
        <v>1,95036</v>
      </c>
      <c r="C160" s="12">
        <f t="shared" si="5"/>
        <v>1.9503627003627002</v>
      </c>
      <c r="D160" s="3">
        <v>341.88</v>
      </c>
      <c r="E160" s="11"/>
    </row>
    <row r="161" spans="1:4" x14ac:dyDescent="0.2">
      <c r="A161" s="2">
        <v>43221</v>
      </c>
      <c r="B161" s="13" t="str">
        <f t="shared" si="4"/>
        <v>1,87907</v>
      </c>
      <c r="C161" s="12">
        <f t="shared" si="5"/>
        <v>1.8790756657742707</v>
      </c>
      <c r="D161" s="3">
        <v>354.85</v>
      </c>
    </row>
    <row r="162" spans="1:4" x14ac:dyDescent="0.2">
      <c r="A162" s="2">
        <v>43252</v>
      </c>
      <c r="B162" s="13" t="str">
        <f t="shared" si="4"/>
        <v>1,82382</v>
      </c>
      <c r="C162" s="12">
        <f t="shared" si="5"/>
        <v>1.823823851203501</v>
      </c>
      <c r="D162" s="3">
        <v>365.6</v>
      </c>
    </row>
    <row r="163" spans="1:4" x14ac:dyDescent="0.2">
      <c r="A163" s="2">
        <v>43282</v>
      </c>
      <c r="B163" s="13" t="str">
        <f t="shared" si="4"/>
        <v>1,79215</v>
      </c>
      <c r="C163" s="12">
        <f t="shared" si="5"/>
        <v>1.7921571789496318</v>
      </c>
      <c r="D163" s="3">
        <v>372.06</v>
      </c>
    </row>
    <row r="164" spans="1:4" x14ac:dyDescent="0.2">
      <c r="A164" s="2">
        <v>43313</v>
      </c>
      <c r="B164" s="13" t="str">
        <f t="shared" si="4"/>
        <v>1,68118</v>
      </c>
      <c r="C164" s="12">
        <f t="shared" si="5"/>
        <v>1.6811809792748726</v>
      </c>
      <c r="D164" s="3">
        <v>396.62</v>
      </c>
    </row>
    <row r="165" spans="1:4" x14ac:dyDescent="0.2">
      <c r="A165" s="2">
        <v>43344</v>
      </c>
      <c r="B165" s="13" t="str">
        <f t="shared" si="4"/>
        <v>1,51618</v>
      </c>
      <c r="C165" s="12">
        <f t="shared" si="5"/>
        <v>1.5161899131383874</v>
      </c>
      <c r="D165" s="3">
        <v>439.78</v>
      </c>
    </row>
    <row r="166" spans="1:4" x14ac:dyDescent="0.2">
      <c r="A166" s="2">
        <v>43374</v>
      </c>
      <c r="B166" s="13" t="str">
        <f t="shared" si="4"/>
        <v>1,50252</v>
      </c>
      <c r="C166" s="12">
        <f t="shared" si="5"/>
        <v>1.502523773040696</v>
      </c>
      <c r="D166" s="3">
        <v>443.78</v>
      </c>
    </row>
    <row r="167" spans="1:4" x14ac:dyDescent="0.2">
      <c r="A167" s="2">
        <v>43405</v>
      </c>
      <c r="B167" s="13" t="str">
        <f t="shared" si="4"/>
        <v>1,54153</v>
      </c>
      <c r="C167" s="12">
        <f t="shared" si="5"/>
        <v>1.5415327707779447</v>
      </c>
      <c r="D167" s="3">
        <v>432.55</v>
      </c>
    </row>
    <row r="168" spans="1:4" x14ac:dyDescent="0.2">
      <c r="A168" s="2">
        <v>43435</v>
      </c>
      <c r="B168" s="13" t="str">
        <f t="shared" si="4"/>
        <v>1,57655</v>
      </c>
      <c r="C168" s="12">
        <f t="shared" si="5"/>
        <v>1.5765593228353902</v>
      </c>
      <c r="D168" s="3">
        <v>422.94</v>
      </c>
    </row>
    <row r="169" spans="1:4" x14ac:dyDescent="0.2">
      <c r="A169" s="2">
        <v>43466</v>
      </c>
      <c r="B169" s="13" t="str">
        <f t="shared" si="4"/>
        <v>1,56943</v>
      </c>
      <c r="C169" s="12">
        <f t="shared" si="5"/>
        <v>1.5694346372922843</v>
      </c>
      <c r="D169" s="3">
        <v>424.86</v>
      </c>
    </row>
    <row r="170" spans="1:4" x14ac:dyDescent="0.2">
      <c r="A170" s="2">
        <v>43497</v>
      </c>
      <c r="B170" s="13" t="str">
        <f t="shared" si="4"/>
        <v>1,56795</v>
      </c>
      <c r="C170" s="12">
        <f t="shared" si="5"/>
        <v>1.5679584254338521</v>
      </c>
      <c r="D170" s="3">
        <v>425.26</v>
      </c>
    </row>
    <row r="171" spans="1:4" x14ac:dyDescent="0.2">
      <c r="A171" s="2">
        <v>43525</v>
      </c>
      <c r="B171" s="13" t="str">
        <f t="shared" si="4"/>
        <v>1,54356</v>
      </c>
      <c r="C171" s="12">
        <f t="shared" si="5"/>
        <v>1.5435668317977682</v>
      </c>
      <c r="D171" s="3">
        <v>431.98</v>
      </c>
    </row>
    <row r="172" spans="1:4" x14ac:dyDescent="0.2">
      <c r="A172" s="2">
        <v>43556</v>
      </c>
      <c r="B172" s="13" t="str">
        <f t="shared" si="4"/>
        <v>1,49890</v>
      </c>
      <c r="C172" s="12">
        <f t="shared" si="5"/>
        <v>1.498909744857817</v>
      </c>
      <c r="D172" s="3">
        <v>444.85</v>
      </c>
    </row>
    <row r="173" spans="1:4" x14ac:dyDescent="0.2">
      <c r="A173" s="2">
        <v>43586</v>
      </c>
      <c r="B173" s="13" t="str">
        <f t="shared" si="4"/>
        <v>1,45988</v>
      </c>
      <c r="C173" s="12">
        <f t="shared" si="5"/>
        <v>1.4598896527564915</v>
      </c>
      <c r="D173" s="3">
        <v>456.74</v>
      </c>
    </row>
    <row r="174" spans="1:4" x14ac:dyDescent="0.2">
      <c r="A174" s="2">
        <v>43617</v>
      </c>
      <c r="B174" s="13" t="str">
        <f t="shared" si="4"/>
        <v>1,45854</v>
      </c>
      <c r="C174" s="12">
        <f t="shared" si="5"/>
        <v>1.4585484294338962</v>
      </c>
      <c r="D174" s="3">
        <v>457.16</v>
      </c>
    </row>
    <row r="175" spans="1:4" x14ac:dyDescent="0.2">
      <c r="A175" s="2">
        <v>43647</v>
      </c>
      <c r="B175" s="13" t="str">
        <f t="shared" si="4"/>
        <v>1,47314</v>
      </c>
      <c r="C175" s="12">
        <f t="shared" si="5"/>
        <v>1.4731458365552437</v>
      </c>
      <c r="D175" s="3">
        <v>452.63</v>
      </c>
    </row>
    <row r="176" spans="1:4" x14ac:dyDescent="0.2">
      <c r="A176" s="2">
        <v>43678</v>
      </c>
      <c r="B176" s="13" t="str">
        <f t="shared" si="4"/>
        <v>1,48188</v>
      </c>
      <c r="C176" s="12">
        <f t="shared" si="5"/>
        <v>1.4818872788692328</v>
      </c>
      <c r="D176" s="3">
        <v>449.96</v>
      </c>
    </row>
    <row r="177" spans="1:4" x14ac:dyDescent="0.2">
      <c r="A177" s="2">
        <v>43709</v>
      </c>
      <c r="B177" s="13" t="str">
        <f t="shared" si="4"/>
        <v>1,47994</v>
      </c>
      <c r="C177" s="12">
        <f t="shared" si="5"/>
        <v>1.4799467317722783</v>
      </c>
      <c r="D177" s="3">
        <v>450.55</v>
      </c>
    </row>
    <row r="178" spans="1:4" x14ac:dyDescent="0.2">
      <c r="A178" s="2">
        <v>43739</v>
      </c>
      <c r="B178" s="13" t="str">
        <f t="shared" si="4"/>
        <v>1,47745</v>
      </c>
      <c r="C178" s="12">
        <f t="shared" si="5"/>
        <v>1.4774545212824888</v>
      </c>
      <c r="D178" s="3">
        <v>451.31</v>
      </c>
    </row>
    <row r="179" spans="1:4" x14ac:dyDescent="0.2">
      <c r="A179" s="2">
        <v>43770</v>
      </c>
      <c r="B179" s="13" t="str">
        <f t="shared" si="4"/>
        <v>1,47856</v>
      </c>
      <c r="C179" s="12">
        <f t="shared" si="5"/>
        <v>1.4785684191853115</v>
      </c>
      <c r="D179" s="3">
        <v>450.97</v>
      </c>
    </row>
    <row r="180" spans="1:4" x14ac:dyDescent="0.2">
      <c r="A180" s="2">
        <v>43800</v>
      </c>
      <c r="B180" s="13" t="str">
        <f t="shared" si="4"/>
        <v>1,46844</v>
      </c>
      <c r="C180" s="12">
        <f t="shared" si="5"/>
        <v>1.4684416842847074</v>
      </c>
      <c r="D180" s="3">
        <v>454.08</v>
      </c>
    </row>
    <row r="181" spans="1:4" x14ac:dyDescent="0.2">
      <c r="A181" s="2">
        <v>43831</v>
      </c>
      <c r="B181" s="13" t="str">
        <f t="shared" si="4"/>
        <v>1,44195</v>
      </c>
      <c r="C181" s="12">
        <f t="shared" si="5"/>
        <v>1.4419575277885903</v>
      </c>
      <c r="D181" s="3">
        <v>462.42</v>
      </c>
    </row>
    <row r="182" spans="1:4" x14ac:dyDescent="0.2">
      <c r="A182" s="2">
        <v>43862</v>
      </c>
      <c r="B182" s="13" t="str">
        <f t="shared" si="4"/>
        <v>1,43506</v>
      </c>
      <c r="C182" s="12">
        <f t="shared" si="5"/>
        <v>1.4350680096418733</v>
      </c>
      <c r="D182" s="3">
        <v>464.64</v>
      </c>
    </row>
    <row r="183" spans="1:4" x14ac:dyDescent="0.2">
      <c r="A183" s="2">
        <v>43891</v>
      </c>
      <c r="B183" s="13" t="str">
        <f t="shared" si="4"/>
        <v>1,42266</v>
      </c>
      <c r="C183" s="12">
        <f t="shared" si="5"/>
        <v>1.4226674347649833</v>
      </c>
      <c r="D183" s="3">
        <v>468.69</v>
      </c>
    </row>
    <row r="184" spans="1:4" x14ac:dyDescent="0.2">
      <c r="A184" s="2">
        <v>43922</v>
      </c>
      <c r="B184" s="13" t="str">
        <f t="shared" si="4"/>
        <v>1,40468</v>
      </c>
      <c r="C184" s="12">
        <f t="shared" si="5"/>
        <v>1.4046851629484505</v>
      </c>
      <c r="D184" s="3">
        <v>474.69</v>
      </c>
    </row>
    <row r="185" spans="1:4" x14ac:dyDescent="0.2">
      <c r="A185" s="2">
        <v>43952</v>
      </c>
      <c r="B185" s="13" t="str">
        <f t="shared" si="4"/>
        <v>1,38332</v>
      </c>
      <c r="C185" s="12">
        <f t="shared" si="5"/>
        <v>1.3833243433882412</v>
      </c>
      <c r="D185" s="3">
        <v>482.02</v>
      </c>
    </row>
    <row r="186" spans="1:4" x14ac:dyDescent="0.2">
      <c r="A186" s="2">
        <v>43983</v>
      </c>
      <c r="B186" s="13" t="str">
        <f t="shared" si="4"/>
        <v>1,37377</v>
      </c>
      <c r="C186" s="12">
        <f t="shared" si="5"/>
        <v>1.373776706430146</v>
      </c>
      <c r="D186" s="3">
        <v>485.37</v>
      </c>
    </row>
    <row r="187" spans="1:4" x14ac:dyDescent="0.2">
      <c r="A187" s="2">
        <v>44013</v>
      </c>
      <c r="B187" s="13" t="str">
        <f t="shared" si="4"/>
        <v>1,35988</v>
      </c>
      <c r="C187" s="12">
        <f t="shared" si="5"/>
        <v>1.3598800807619358</v>
      </c>
      <c r="D187" s="3">
        <v>490.33</v>
      </c>
    </row>
    <row r="188" spans="1:4" x14ac:dyDescent="0.2">
      <c r="A188" s="2">
        <v>44044</v>
      </c>
      <c r="B188" s="13" t="str">
        <f t="shared" si="4"/>
        <v>1,32866</v>
      </c>
      <c r="C188" s="12">
        <f t="shared" si="5"/>
        <v>1.3286639434093852</v>
      </c>
      <c r="D188" s="3">
        <v>501.85</v>
      </c>
    </row>
    <row r="189" spans="1:4" x14ac:dyDescent="0.2">
      <c r="A189" s="2">
        <v>44075</v>
      </c>
      <c r="B189" s="13" t="str">
        <f t="shared" si="4"/>
        <v>1,29441</v>
      </c>
      <c r="C189" s="12">
        <f t="shared" si="5"/>
        <v>1.2944111195232271</v>
      </c>
      <c r="D189" s="3">
        <v>515.13</v>
      </c>
    </row>
    <row r="190" spans="1:4" x14ac:dyDescent="0.2">
      <c r="A190" s="2">
        <v>44105</v>
      </c>
      <c r="B190" s="13" t="str">
        <f t="shared" si="4"/>
        <v>1,24998</v>
      </c>
      <c r="C190" s="12">
        <f t="shared" si="5"/>
        <v>1.2499812537492498</v>
      </c>
      <c r="D190" s="3">
        <v>533.44000000000005</v>
      </c>
    </row>
    <row r="191" spans="1:4" x14ac:dyDescent="0.2">
      <c r="A191" s="2">
        <v>44136</v>
      </c>
      <c r="B191" s="13" t="str">
        <f t="shared" si="4"/>
        <v>1,20103</v>
      </c>
      <c r="C191" s="12">
        <f t="shared" si="5"/>
        <v>1.201033898915667</v>
      </c>
      <c r="D191" s="3">
        <v>555.17999999999995</v>
      </c>
    </row>
    <row r="192" spans="1:4" x14ac:dyDescent="0.2">
      <c r="A192" s="2">
        <v>44166</v>
      </c>
      <c r="B192" s="13" t="str">
        <f t="shared" si="4"/>
        <v>1,17336</v>
      </c>
      <c r="C192" s="12">
        <f t="shared" si="5"/>
        <v>1.1733682932408891</v>
      </c>
      <c r="D192" s="3">
        <v>568.27</v>
      </c>
    </row>
    <row r="193" spans="1:4" x14ac:dyDescent="0.2">
      <c r="A193" s="2">
        <v>44197</v>
      </c>
      <c r="B193" s="13" t="str">
        <f t="shared" si="4"/>
        <v>1,14297</v>
      </c>
      <c r="C193" s="12">
        <f t="shared" si="5"/>
        <v>1.1429771332579108</v>
      </c>
      <c r="D193" s="3">
        <v>583.38</v>
      </c>
    </row>
    <row r="194" spans="1:4" x14ac:dyDescent="0.2">
      <c r="A194" s="2">
        <v>44228</v>
      </c>
      <c r="B194" s="13" t="str">
        <f t="shared" ref="B194:B235" si="6">LEFT(C194,7)</f>
        <v>1,12915</v>
      </c>
      <c r="C194" s="12">
        <f t="shared" ref="C194:C197" si="7">$D$197/D194</f>
        <v>1.1291573528415633</v>
      </c>
      <c r="D194" s="3">
        <v>590.52</v>
      </c>
    </row>
    <row r="195" spans="1:4" x14ac:dyDescent="0.2">
      <c r="A195" s="2">
        <v>44256</v>
      </c>
      <c r="B195" s="13" t="str">
        <f t="shared" si="6"/>
        <v>1,08433</v>
      </c>
      <c r="C195" s="12">
        <f t="shared" si="7"/>
        <v>1.0843348023352253</v>
      </c>
      <c r="D195" s="3">
        <v>614.92999999999995</v>
      </c>
    </row>
    <row r="196" spans="1:4" x14ac:dyDescent="0.2">
      <c r="A196" s="2">
        <v>44287</v>
      </c>
      <c r="B196" s="13" t="str">
        <f t="shared" si="6"/>
        <v>1,03921</v>
      </c>
      <c r="C196" s="12">
        <f t="shared" si="7"/>
        <v>1.0392126303321227</v>
      </c>
      <c r="D196" s="3">
        <v>641.63</v>
      </c>
    </row>
    <row r="197" spans="1:4" x14ac:dyDescent="0.2">
      <c r="A197" s="2">
        <v>44317</v>
      </c>
      <c r="B197" s="13" t="str">
        <f t="shared" si="6"/>
        <v>1</v>
      </c>
      <c r="C197" s="12">
        <f t="shared" si="7"/>
        <v>1</v>
      </c>
      <c r="D197" s="3">
        <v>666.79</v>
      </c>
    </row>
    <row r="199" spans="1:4" x14ac:dyDescent="0.2">
      <c r="A199" s="2">
        <v>43221</v>
      </c>
      <c r="B199" s="13" t="str">
        <f t="shared" si="6"/>
        <v>1,87907</v>
      </c>
      <c r="C199" s="12">
        <f>$D$235/D199</f>
        <v>1.8790756657742707</v>
      </c>
      <c r="D199" s="3">
        <v>354.85</v>
      </c>
    </row>
    <row r="200" spans="1:4" x14ac:dyDescent="0.2">
      <c r="A200" s="2">
        <v>43252</v>
      </c>
      <c r="B200" s="13" t="str">
        <f t="shared" si="6"/>
        <v>1,82382</v>
      </c>
      <c r="C200" s="12">
        <f t="shared" ref="C200:C235" si="8">$D$235/D200</f>
        <v>1.823823851203501</v>
      </c>
      <c r="D200" s="3">
        <v>365.6</v>
      </c>
    </row>
    <row r="201" spans="1:4" x14ac:dyDescent="0.2">
      <c r="A201" s="2">
        <v>43282</v>
      </c>
      <c r="B201" s="13" t="str">
        <f t="shared" si="6"/>
        <v>1,79215</v>
      </c>
      <c r="C201" s="12">
        <f t="shared" si="8"/>
        <v>1.7921571789496318</v>
      </c>
      <c r="D201" s="3">
        <v>372.06</v>
      </c>
    </row>
    <row r="202" spans="1:4" x14ac:dyDescent="0.2">
      <c r="A202" s="2">
        <v>43313</v>
      </c>
      <c r="B202" s="13" t="str">
        <f t="shared" si="6"/>
        <v>1,68118</v>
      </c>
      <c r="C202" s="12">
        <f t="shared" si="8"/>
        <v>1.6811809792748726</v>
      </c>
      <c r="D202" s="3">
        <v>396.62</v>
      </c>
    </row>
    <row r="203" spans="1:4" x14ac:dyDescent="0.2">
      <c r="A203" s="2">
        <v>43344</v>
      </c>
      <c r="B203" s="13" t="str">
        <f t="shared" si="6"/>
        <v>1,51618</v>
      </c>
      <c r="C203" s="12">
        <f t="shared" si="8"/>
        <v>1.5161899131383874</v>
      </c>
      <c r="D203" s="3">
        <v>439.78</v>
      </c>
    </row>
    <row r="204" spans="1:4" x14ac:dyDescent="0.2">
      <c r="A204" s="2">
        <v>43374</v>
      </c>
      <c r="B204" s="13" t="str">
        <f t="shared" si="6"/>
        <v>1,50252</v>
      </c>
      <c r="C204" s="12">
        <f t="shared" si="8"/>
        <v>1.502523773040696</v>
      </c>
      <c r="D204" s="3">
        <v>443.78</v>
      </c>
    </row>
    <row r="205" spans="1:4" x14ac:dyDescent="0.2">
      <c r="A205" s="2">
        <v>43405</v>
      </c>
      <c r="B205" s="13" t="str">
        <f t="shared" si="6"/>
        <v>1,54153</v>
      </c>
      <c r="C205" s="12">
        <f t="shared" si="8"/>
        <v>1.5415327707779447</v>
      </c>
      <c r="D205" s="3">
        <v>432.55</v>
      </c>
    </row>
    <row r="206" spans="1:4" x14ac:dyDescent="0.2">
      <c r="A206" s="2">
        <v>43435</v>
      </c>
      <c r="B206" s="13" t="str">
        <f t="shared" si="6"/>
        <v>1,57655</v>
      </c>
      <c r="C206" s="12">
        <f t="shared" si="8"/>
        <v>1.5765593228353902</v>
      </c>
      <c r="D206" s="3">
        <v>422.94</v>
      </c>
    </row>
    <row r="207" spans="1:4" x14ac:dyDescent="0.2">
      <c r="A207" s="2">
        <v>43466</v>
      </c>
      <c r="B207" s="13" t="str">
        <f t="shared" si="6"/>
        <v>1,56943</v>
      </c>
      <c r="C207" s="12">
        <f t="shared" si="8"/>
        <v>1.5694346372922843</v>
      </c>
      <c r="D207" s="3">
        <v>424.86</v>
      </c>
    </row>
    <row r="208" spans="1:4" x14ac:dyDescent="0.2">
      <c r="A208" s="2">
        <v>43497</v>
      </c>
      <c r="B208" s="13" t="str">
        <f t="shared" si="6"/>
        <v>1,56795</v>
      </c>
      <c r="C208" s="12">
        <f t="shared" si="8"/>
        <v>1.5679584254338521</v>
      </c>
      <c r="D208" s="3">
        <v>425.26</v>
      </c>
    </row>
    <row r="209" spans="1:4" x14ac:dyDescent="0.2">
      <c r="A209" s="2">
        <v>43525</v>
      </c>
      <c r="B209" s="13" t="str">
        <f t="shared" si="6"/>
        <v>1,54356</v>
      </c>
      <c r="C209" s="12">
        <f t="shared" si="8"/>
        <v>1.5435668317977682</v>
      </c>
      <c r="D209" s="3">
        <v>431.98</v>
      </c>
    </row>
    <row r="210" spans="1:4" x14ac:dyDescent="0.2">
      <c r="A210" s="2">
        <v>43556</v>
      </c>
      <c r="B210" s="13" t="str">
        <f t="shared" si="6"/>
        <v>1,49890</v>
      </c>
      <c r="C210" s="12">
        <f t="shared" si="8"/>
        <v>1.498909744857817</v>
      </c>
      <c r="D210" s="3">
        <v>444.85</v>
      </c>
    </row>
    <row r="211" spans="1:4" x14ac:dyDescent="0.2">
      <c r="A211" s="2">
        <v>43586</v>
      </c>
      <c r="B211" s="13" t="str">
        <f t="shared" si="6"/>
        <v>1,45988</v>
      </c>
      <c r="C211" s="12">
        <f t="shared" si="8"/>
        <v>1.4598896527564915</v>
      </c>
      <c r="D211" s="3">
        <v>456.74</v>
      </c>
    </row>
    <row r="212" spans="1:4" x14ac:dyDescent="0.2">
      <c r="A212" s="2">
        <v>43617</v>
      </c>
      <c r="B212" s="13" t="str">
        <f t="shared" si="6"/>
        <v>1,45854</v>
      </c>
      <c r="C212" s="12">
        <f t="shared" si="8"/>
        <v>1.4585484294338962</v>
      </c>
      <c r="D212" s="3">
        <v>457.16</v>
      </c>
    </row>
    <row r="213" spans="1:4" x14ac:dyDescent="0.2">
      <c r="A213" s="2">
        <v>43647</v>
      </c>
      <c r="B213" s="13" t="str">
        <f t="shared" si="6"/>
        <v>1,47314</v>
      </c>
      <c r="C213" s="12">
        <f t="shared" si="8"/>
        <v>1.4731458365552437</v>
      </c>
      <c r="D213" s="3">
        <v>452.63</v>
      </c>
    </row>
    <row r="214" spans="1:4" x14ac:dyDescent="0.2">
      <c r="A214" s="2">
        <v>43678</v>
      </c>
      <c r="B214" s="13" t="str">
        <f t="shared" si="6"/>
        <v>1,48188</v>
      </c>
      <c r="C214" s="12">
        <f t="shared" si="8"/>
        <v>1.4818872788692328</v>
      </c>
      <c r="D214" s="3">
        <v>449.96</v>
      </c>
    </row>
    <row r="215" spans="1:4" x14ac:dyDescent="0.2">
      <c r="A215" s="2">
        <v>43709</v>
      </c>
      <c r="B215" s="13" t="str">
        <f t="shared" si="6"/>
        <v>1,47994</v>
      </c>
      <c r="C215" s="12">
        <f t="shared" si="8"/>
        <v>1.4799467317722783</v>
      </c>
      <c r="D215" s="3">
        <v>450.55</v>
      </c>
    </row>
    <row r="216" spans="1:4" x14ac:dyDescent="0.2">
      <c r="A216" s="2">
        <v>43739</v>
      </c>
      <c r="B216" s="13" t="str">
        <f t="shared" si="6"/>
        <v>1,47745</v>
      </c>
      <c r="C216" s="12">
        <f t="shared" si="8"/>
        <v>1.4774545212824888</v>
      </c>
      <c r="D216" s="3">
        <v>451.31</v>
      </c>
    </row>
    <row r="217" spans="1:4" x14ac:dyDescent="0.2">
      <c r="A217" s="2">
        <v>43770</v>
      </c>
      <c r="B217" s="13" t="str">
        <f t="shared" si="6"/>
        <v>1,47856</v>
      </c>
      <c r="C217" s="12">
        <f t="shared" si="8"/>
        <v>1.4785684191853115</v>
      </c>
      <c r="D217" s="3">
        <v>450.97</v>
      </c>
    </row>
    <row r="218" spans="1:4" x14ac:dyDescent="0.2">
      <c r="A218" s="2">
        <v>43800</v>
      </c>
      <c r="B218" s="13" t="str">
        <f t="shared" si="6"/>
        <v>1,46844</v>
      </c>
      <c r="C218" s="12">
        <f t="shared" si="8"/>
        <v>1.4684416842847074</v>
      </c>
      <c r="D218" s="3">
        <v>454.08</v>
      </c>
    </row>
    <row r="219" spans="1:4" x14ac:dyDescent="0.2">
      <c r="A219" s="2">
        <v>43831</v>
      </c>
      <c r="B219" s="13" t="str">
        <f t="shared" si="6"/>
        <v>1,44195</v>
      </c>
      <c r="C219" s="12">
        <f t="shared" si="8"/>
        <v>1.4419575277885903</v>
      </c>
      <c r="D219" s="3">
        <v>462.42</v>
      </c>
    </row>
    <row r="220" spans="1:4" x14ac:dyDescent="0.2">
      <c r="A220" s="2">
        <v>43862</v>
      </c>
      <c r="B220" s="13" t="str">
        <f t="shared" si="6"/>
        <v>1,43506</v>
      </c>
      <c r="C220" s="12">
        <f t="shared" si="8"/>
        <v>1.4350680096418733</v>
      </c>
      <c r="D220" s="3">
        <v>464.64</v>
      </c>
    </row>
    <row r="221" spans="1:4" x14ac:dyDescent="0.2">
      <c r="A221" s="2">
        <v>43891</v>
      </c>
      <c r="B221" s="13" t="str">
        <f t="shared" si="6"/>
        <v>1,42266</v>
      </c>
      <c r="C221" s="12">
        <f t="shared" si="8"/>
        <v>1.4226674347649833</v>
      </c>
      <c r="D221" s="3">
        <v>468.69</v>
      </c>
    </row>
    <row r="222" spans="1:4" x14ac:dyDescent="0.2">
      <c r="A222" s="2">
        <v>43922</v>
      </c>
      <c r="B222" s="13" t="str">
        <f t="shared" si="6"/>
        <v>1,40468</v>
      </c>
      <c r="C222" s="12">
        <f t="shared" si="8"/>
        <v>1.4046851629484505</v>
      </c>
      <c r="D222" s="3">
        <v>474.69</v>
      </c>
    </row>
    <row r="223" spans="1:4" x14ac:dyDescent="0.2">
      <c r="A223" s="2">
        <v>43952</v>
      </c>
      <c r="B223" s="13" t="str">
        <f t="shared" si="6"/>
        <v>1,38332</v>
      </c>
      <c r="C223" s="12">
        <f t="shared" si="8"/>
        <v>1.3833243433882412</v>
      </c>
      <c r="D223" s="3">
        <v>482.02</v>
      </c>
    </row>
    <row r="224" spans="1:4" x14ac:dyDescent="0.2">
      <c r="A224" s="2">
        <v>43983</v>
      </c>
      <c r="B224" s="13" t="str">
        <f t="shared" si="6"/>
        <v>1,37377</v>
      </c>
      <c r="C224" s="12">
        <f t="shared" si="8"/>
        <v>1.373776706430146</v>
      </c>
      <c r="D224" s="3">
        <v>485.37</v>
      </c>
    </row>
    <row r="225" spans="1:4" x14ac:dyDescent="0.2">
      <c r="A225" s="2">
        <v>44013</v>
      </c>
      <c r="B225" s="13" t="str">
        <f t="shared" si="6"/>
        <v>1,35988</v>
      </c>
      <c r="C225" s="12">
        <f t="shared" si="8"/>
        <v>1.3598800807619358</v>
      </c>
      <c r="D225" s="3">
        <v>490.33</v>
      </c>
    </row>
    <row r="226" spans="1:4" x14ac:dyDescent="0.2">
      <c r="A226" s="2">
        <v>44044</v>
      </c>
      <c r="B226" s="13" t="str">
        <f t="shared" si="6"/>
        <v>1,32866</v>
      </c>
      <c r="C226" s="12">
        <f t="shared" si="8"/>
        <v>1.3286639434093852</v>
      </c>
      <c r="D226" s="3">
        <v>501.85</v>
      </c>
    </row>
    <row r="227" spans="1:4" x14ac:dyDescent="0.2">
      <c r="A227" s="2">
        <v>44075</v>
      </c>
      <c r="B227" s="13" t="str">
        <f t="shared" si="6"/>
        <v>1,29441</v>
      </c>
      <c r="C227" s="12">
        <f t="shared" si="8"/>
        <v>1.2944111195232271</v>
      </c>
      <c r="D227" s="3">
        <v>515.13</v>
      </c>
    </row>
    <row r="228" spans="1:4" x14ac:dyDescent="0.2">
      <c r="A228" s="2">
        <v>44105</v>
      </c>
      <c r="B228" s="13" t="str">
        <f t="shared" si="6"/>
        <v>1,24998</v>
      </c>
      <c r="C228" s="12">
        <f t="shared" si="8"/>
        <v>1.2499812537492498</v>
      </c>
      <c r="D228" s="3">
        <v>533.44000000000005</v>
      </c>
    </row>
    <row r="229" spans="1:4" x14ac:dyDescent="0.2">
      <c r="A229" s="2">
        <v>44136</v>
      </c>
      <c r="B229" s="13" t="str">
        <f t="shared" si="6"/>
        <v>1,20103</v>
      </c>
      <c r="C229" s="12">
        <f t="shared" si="8"/>
        <v>1.201033898915667</v>
      </c>
      <c r="D229" s="3">
        <v>555.17999999999995</v>
      </c>
    </row>
    <row r="230" spans="1:4" x14ac:dyDescent="0.2">
      <c r="A230" s="2">
        <v>44166</v>
      </c>
      <c r="B230" s="13" t="str">
        <f t="shared" si="6"/>
        <v>1,17336</v>
      </c>
      <c r="C230" s="12">
        <f t="shared" si="8"/>
        <v>1.1733682932408891</v>
      </c>
      <c r="D230" s="3">
        <v>568.27</v>
      </c>
    </row>
    <row r="231" spans="1:4" x14ac:dyDescent="0.2">
      <c r="A231" s="2">
        <v>44197</v>
      </c>
      <c r="B231" s="13" t="str">
        <f t="shared" si="6"/>
        <v>1,14297</v>
      </c>
      <c r="C231" s="12">
        <f t="shared" si="8"/>
        <v>1.1429771332579108</v>
      </c>
      <c r="D231" s="3">
        <v>583.38</v>
      </c>
    </row>
    <row r="232" spans="1:4" x14ac:dyDescent="0.2">
      <c r="A232" s="2">
        <v>44228</v>
      </c>
      <c r="B232" s="13" t="str">
        <f t="shared" si="6"/>
        <v>1,12915</v>
      </c>
      <c r="C232" s="12">
        <f t="shared" si="8"/>
        <v>1.1291573528415633</v>
      </c>
      <c r="D232" s="3">
        <v>590.52</v>
      </c>
    </row>
    <row r="233" spans="1:4" x14ac:dyDescent="0.2">
      <c r="A233" s="2">
        <v>44256</v>
      </c>
      <c r="B233" s="13" t="str">
        <f t="shared" si="6"/>
        <v>1,08433</v>
      </c>
      <c r="C233" s="12">
        <f t="shared" si="8"/>
        <v>1.0843348023352253</v>
      </c>
      <c r="D233" s="3">
        <v>614.92999999999995</v>
      </c>
    </row>
    <row r="234" spans="1:4" x14ac:dyDescent="0.2">
      <c r="A234" s="2">
        <v>44287</v>
      </c>
      <c r="B234" s="13" t="str">
        <f t="shared" si="6"/>
        <v>1,03921</v>
      </c>
      <c r="C234" s="12">
        <f t="shared" si="8"/>
        <v>1.0392126303321227</v>
      </c>
      <c r="D234" s="3">
        <v>641.63</v>
      </c>
    </row>
    <row r="235" spans="1:4" x14ac:dyDescent="0.2">
      <c r="A235" s="2">
        <v>44317</v>
      </c>
      <c r="B235" s="13" t="str">
        <f t="shared" si="6"/>
        <v>1</v>
      </c>
      <c r="C235" s="12">
        <f t="shared" si="8"/>
        <v>1</v>
      </c>
      <c r="D235" s="3">
        <v>666.79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İcmal</vt:lpstr>
      <vt:lpstr>Yeniden Değerleme Tablosu</vt:lpstr>
      <vt:lpstr>Muhasebe Kayıtları</vt:lpstr>
      <vt:lpstr>Katsayı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MUZAFFER DEMİR</dc:creator>
  <cp:lastModifiedBy>MUZAFFER DEMİR</cp:lastModifiedBy>
  <cp:lastPrinted>2021-06-14T10:34:22Z</cp:lastPrinted>
  <dcterms:created xsi:type="dcterms:W3CDTF">1997-03-14T22:15:34Z</dcterms:created>
  <dcterms:modified xsi:type="dcterms:W3CDTF">2021-12-13T12:07:07Z</dcterms:modified>
</cp:coreProperties>
</file>